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9636" activeTab="0"/>
  </bookViews>
  <sheets>
    <sheet name="Summary" sheetId="1" r:id="rId1"/>
    <sheet name="FS184" sheetId="2" r:id="rId2"/>
    <sheet name="GT421" sheetId="3" r:id="rId3"/>
    <sheet name="GT481" sheetId="4" r:id="rId4"/>
    <sheet name="KZN225" sheetId="5" r:id="rId5"/>
    <sheet name="KZN252" sheetId="6" r:id="rId6"/>
    <sheet name="KZN282" sheetId="7" r:id="rId7"/>
    <sheet name="LIM354" sheetId="8" r:id="rId8"/>
    <sheet name="MP307" sheetId="9" r:id="rId9"/>
    <sheet name="MP312" sheetId="10" r:id="rId10"/>
    <sheet name="MP313" sheetId="11" r:id="rId11"/>
    <sheet name="MP326" sheetId="12" r:id="rId12"/>
    <sheet name="NC091" sheetId="13" r:id="rId13"/>
    <sheet name="NW372" sheetId="14" r:id="rId14"/>
    <sheet name="NW373" sheetId="15" r:id="rId15"/>
    <sheet name="NW403" sheetId="16" r:id="rId16"/>
    <sheet name="NW405" sheetId="17" r:id="rId17"/>
    <sheet name="WC023" sheetId="18" r:id="rId18"/>
    <sheet name="WC024" sheetId="19" r:id="rId19"/>
    <sheet name="WC044" sheetId="20" r:id="rId20"/>
  </sheets>
  <definedNames>
    <definedName name="_xlnm.Print_Area" localSheetId="1">'FS184'!$A$1:$AA$55</definedName>
    <definedName name="_xlnm.Print_Area" localSheetId="2">'GT421'!$A$1:$AA$55</definedName>
    <definedName name="_xlnm.Print_Area" localSheetId="3">'GT481'!$A$1:$AA$55</definedName>
    <definedName name="_xlnm.Print_Area" localSheetId="4">'KZN225'!$A$1:$AA$55</definedName>
    <definedName name="_xlnm.Print_Area" localSheetId="5">'KZN252'!$A$1:$AA$55</definedName>
    <definedName name="_xlnm.Print_Area" localSheetId="6">'KZN282'!$A$1:$AA$55</definedName>
    <definedName name="_xlnm.Print_Area" localSheetId="7">'LIM354'!$A$1:$AA$55</definedName>
    <definedName name="_xlnm.Print_Area" localSheetId="8">'MP307'!$A$1:$AA$55</definedName>
    <definedName name="_xlnm.Print_Area" localSheetId="9">'MP312'!$A$1:$AA$55</definedName>
    <definedName name="_xlnm.Print_Area" localSheetId="10">'MP313'!$A$1:$AA$55</definedName>
    <definedName name="_xlnm.Print_Area" localSheetId="11">'MP326'!$A$1:$AA$55</definedName>
    <definedName name="_xlnm.Print_Area" localSheetId="12">'NC091'!$A$1:$AA$55</definedName>
    <definedName name="_xlnm.Print_Area" localSheetId="13">'NW372'!$A$1:$AA$55</definedName>
    <definedName name="_xlnm.Print_Area" localSheetId="14">'NW373'!$A$1:$AA$55</definedName>
    <definedName name="_xlnm.Print_Area" localSheetId="15">'NW403'!$A$1:$AA$55</definedName>
    <definedName name="_xlnm.Print_Area" localSheetId="16">'NW405'!$A$1:$AA$55</definedName>
    <definedName name="_xlnm.Print_Area" localSheetId="0">'Summary'!$A$1:$AA$55</definedName>
    <definedName name="_xlnm.Print_Area" localSheetId="17">'WC023'!$A$1:$AA$55</definedName>
    <definedName name="_xlnm.Print_Area" localSheetId="18">'WC024'!$A$1:$AA$55</definedName>
    <definedName name="_xlnm.Print_Area" localSheetId="19">'WC044'!$A$1:$AA$55</definedName>
  </definedNames>
  <calcPr fullCalcOnLoad="1"/>
</workbook>
</file>

<file path=xl/sharedStrings.xml><?xml version="1.0" encoding="utf-8"?>
<sst xmlns="http://schemas.openxmlformats.org/spreadsheetml/2006/main" count="1720" uniqueCount="83">
  <si>
    <t>Free State: Matjhabeng(FS184) - Table C2 Quarterly Budgeted Financial Performance by Functional Classification for 3rd Quarter ended 31 March 2020 (Figures Finalised as at 2020/05/14)</t>
  </si>
  <si>
    <t>Description</t>
  </si>
  <si>
    <t>2018/19</t>
  </si>
  <si>
    <t>2019/20</t>
  </si>
  <si>
    <t>Budget year 2019/20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</si>
  <si>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</si>
  <si>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</si>
  <si>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</si>
  <si>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</si>
  <si>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</si>
  <si>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</si>
  <si>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</si>
  <si>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</si>
  <si>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</si>
  <si>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</si>
  <si>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</si>
  <si>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</si>
  <si>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</si>
  <si>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</si>
  <si>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</si>
  <si>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</si>
  <si>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</si>
  <si>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</si>
  <si>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</si>
  <si>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</si>
  <si>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</si>
  <si>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</si>
  <si>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</si>
  <si>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</si>
  <si>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</si>
  <si>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Revenue - Functional</t>
  </si>
  <si>
    <t>Municipal governance and administration</t>
  </si>
  <si>
    <t>Executive and council</t>
  </si>
  <si>
    <t>Finance and administration</t>
  </si>
  <si>
    <t>Internal audit</t>
  </si>
  <si>
    <t>Community and public safety</t>
  </si>
  <si>
    <t>Community and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</si>
  <si>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</si>
  <si>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</si>
  <si>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</si>
  <si>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</si>
  <si>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</si>
  <si>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</si>
  <si>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</si>
  <si>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</si>
  <si>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</si>
  <si>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Energy sources</t>
  </si>
  <si>
    <t>Water management</t>
  </si>
  <si>
    <t>Waste water management</t>
  </si>
  <si>
    <t>Waste management</t>
  </si>
  <si>
    <t>Other</t>
  </si>
  <si>
    <t>4</t>
  </si>
  <si>
    <t>Total Revenue - Functional</t>
  </si>
  <si>
    <t>2</t>
  </si>
  <si>
    <t>Expenditure - Functional</t>
  </si>
  <si>
    <t>Total Expenditure - Functional</t>
  </si>
  <si>
    <t>3</t>
  </si>
  <si>
    <t>Gauteng: Emfuleni(GT421) - Table C2 Quarterly Budgeted Financial Performance by Functional Classification for 3rd Quarter ended 31 March 2020 (Figures Finalised as at 2020/05/14)</t>
  </si>
  <si>
    <t>Gauteng: Mogale City(GT481) - Table C2 Quarterly Budgeted Financial Performance by Functional Classification for 3rd Quarter ended 31 March 2020 (Figures Finalised as at 2020/05/14)</t>
  </si>
  <si>
    <t>Kwazulu-Natal: Msunduzi(KZN225) - Table C2 Quarterly Budgeted Financial Performance by Functional Classification for 3rd Quarter ended 31 March 2020 (Figures Finalised as at 2020/05/14)</t>
  </si>
  <si>
    <t>Kwazulu-Natal: Newcastle(KZN252) - Table C2 Quarterly Budgeted Financial Performance by Functional Classification for 3rd Quarter ended 31 March 2020 (Figures Finalised as at 2020/05/14)</t>
  </si>
  <si>
    <t>Kwazulu-Natal: uMhlathuze(KZN282) - Table C2 Quarterly Budgeted Financial Performance by Functional Classification for 3rd Quarter ended 31 March 2020 (Figures Finalised as at 2020/05/14)</t>
  </si>
  <si>
    <t>Limpopo: Polokwane(LIM354) - Table C2 Quarterly Budgeted Financial Performance by Functional Classification for 3rd Quarter ended 31 March 2020 (Figures Finalised as at 2020/05/14)</t>
  </si>
  <si>
    <t>Mpumalanga: Govan Mbeki(MP307) - Table C2 Quarterly Budgeted Financial Performance by Functional Classification for 3rd Quarter ended 31 March 2020 (Figures Finalised as at 2020/05/14)</t>
  </si>
  <si>
    <t>Mpumalanga: Emalahleni (MP)(MP312) - Table C2 Quarterly Budgeted Financial Performance by Functional Classification for 3rd Quarter ended 31 March 2020 (Figures Finalised as at 2020/05/14)</t>
  </si>
  <si>
    <t>Mpumalanga: Steve Tshwete(MP313) - Table C2 Quarterly Budgeted Financial Performance by Functional Classification for 3rd Quarter ended 31 March 2020 (Figures Finalised as at 2020/05/14)</t>
  </si>
  <si>
    <t>Mpumalanga: City of Mbombela(MP326) - Table C2 Quarterly Budgeted Financial Performance by Functional Classification for 3rd Quarter ended 31 March 2020 (Figures Finalised as at 2020/05/14)</t>
  </si>
  <si>
    <t>Northern Cape: Sol Plaatje(NC091) - Table C2 Quarterly Budgeted Financial Performance by Functional Classification for 3rd Quarter ended 31 March 2020 (Figures Finalised as at 2020/05/14)</t>
  </si>
  <si>
    <t>North West: Madibeng(NW372) - Table C2 Quarterly Budgeted Financial Performance by Functional Classification for 3rd Quarter ended 31 March 2020 (Figures Finalised as at 2020/05/14)</t>
  </si>
  <si>
    <t>North West: Rustenburg(NW373) - Table C2 Quarterly Budgeted Financial Performance by Functional Classification for 3rd Quarter ended 31 March 2020 (Figures Finalised as at 2020/05/14)</t>
  </si>
  <si>
    <t>North West: City of Matlosana(NW403) - Table C2 Quarterly Budgeted Financial Performance by Functional Classification for 3rd Quarter ended 31 March 2020 (Figures Finalised as at 2020/05/14)</t>
  </si>
  <si>
    <t>North West: J B Marks(NW405) - Table C2 Quarterly Budgeted Financial Performance by Functional Classification for 3rd Quarter ended 31 March 2020 (Figures Finalised as at 2020/05/14)</t>
  </si>
  <si>
    <t>Western Cape: Drakenstein(WC023) - Table C2 Quarterly Budgeted Financial Performance by Functional Classification for 3rd Quarter ended 31 March 2020 (Figures Finalised as at 2020/05/14)</t>
  </si>
  <si>
    <t>Western Cape: Stellenbosch(WC024) - Table C2 Quarterly Budgeted Financial Performance by Functional Classification for 3rd Quarter ended 31 March 2020 (Figures Finalised as at 2020/05/14)</t>
  </si>
  <si>
    <t>Western Cape: George(WC044) - Table C2 Quarterly Budgeted Financial Performance by Functional Classification for 3rd Quarter ended 31 March 2020 (Figures Finalised as at 2020/05/14)</t>
  </si>
  <si>
    <t>Summary - Table C2 Quarterly Budgeted Financial Performance by Functional Classification for 3rd Quarter ended 31 March 2020 (Figures Finalised as at 2020/05/14)</t>
  </si>
  <si>
    <t xml:space="preserve">Surplus/(Deficit)
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</si>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</sst>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#_);\(#,###\);"/>
    <numFmt numFmtId="177" formatCode="#,###.00_);\(#,###.00\);"/>
    <numFmt numFmtId="178" formatCode="_(* #,##0,_);_(* \(#,##0,\);_(* &quot;–&quot;?_);_(@_)"/>
    <numFmt numFmtId="179" formatCode="_ * #,##0.00_ ;_ * \(#,##0.00\)_ ;_ * &quot;-&quot;??_ ;_ @_ "/>
    <numFmt numFmtId="180" formatCode="_(* #,##0,_);_(* \(#,##0,\);_(* &quot;- &quot;?_);_(@_)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8" fillId="32" borderId="7" applyNumberFormat="0" applyFont="0" applyAlignment="0" applyProtection="0"/>
    <xf numFmtId="0" fontId="43" fillId="27" borderId="8" applyNumberFormat="0" applyAlignment="0" applyProtection="0"/>
    <xf numFmtId="9" fontId="28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7">
    <xf numFmtId="0" fontId="0" fillId="0" borderId="0" xfId="0" applyFont="1" applyAlignment="1">
      <alignment/>
    </xf>
    <xf numFmtId="0" fontId="3" fillId="0" borderId="10" xfId="0" applyFont="1" applyFill="1" applyBorder="1" applyAlignment="1">
      <alignment vertical="center"/>
    </xf>
    <xf numFmtId="0" fontId="6" fillId="0" borderId="11" xfId="0" applyNumberFormat="1" applyFont="1" applyFill="1" applyBorder="1" applyAlignment="1" applyProtection="1">
      <alignment horizontal="left" indent="1"/>
      <protection/>
    </xf>
    <xf numFmtId="0" fontId="5" fillId="0" borderId="12" xfId="0" applyNumberFormat="1" applyFont="1" applyBorder="1" applyAlignment="1" applyProtection="1">
      <alignment horizontal="center"/>
      <protection/>
    </xf>
    <xf numFmtId="179" fontId="3" fillId="0" borderId="12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 horizontal="left" indent="2"/>
      <protection/>
    </xf>
    <xf numFmtId="179" fontId="5" fillId="0" borderId="12" xfId="0" applyNumberFormat="1" applyFont="1" applyFill="1" applyBorder="1" applyAlignment="1" applyProtection="1">
      <alignment/>
      <protection/>
    </xf>
    <xf numFmtId="179" fontId="5" fillId="0" borderId="12" xfId="42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center"/>
      <protection/>
    </xf>
    <xf numFmtId="0" fontId="3" fillId="0" borderId="13" xfId="0" applyNumberFormat="1" applyFont="1" applyBorder="1" applyAlignment="1" applyProtection="1">
      <alignment/>
      <protection/>
    </xf>
    <xf numFmtId="0" fontId="5" fillId="0" borderId="14" xfId="0" applyNumberFormat="1" applyFont="1" applyBorder="1" applyAlignment="1" applyProtection="1">
      <alignment horizontal="center"/>
      <protection/>
    </xf>
    <xf numFmtId="0" fontId="5" fillId="0" borderId="11" xfId="0" applyNumberFormat="1" applyFont="1" applyBorder="1" applyAlignment="1" applyProtection="1">
      <alignment/>
      <protection/>
    </xf>
    <xf numFmtId="0" fontId="4" fillId="0" borderId="11" xfId="0" applyNumberFormat="1" applyFont="1" applyBorder="1" applyAlignment="1" applyProtection="1">
      <alignment/>
      <protection/>
    </xf>
    <xf numFmtId="0" fontId="7" fillId="0" borderId="12" xfId="0" applyNumberFormat="1" applyFont="1" applyBorder="1" applyAlignment="1" applyProtection="1">
      <alignment horizontal="center"/>
      <protection/>
    </xf>
    <xf numFmtId="2" fontId="3" fillId="0" borderId="15" xfId="0" applyNumberFormat="1" applyFont="1" applyBorder="1" applyAlignment="1" applyProtection="1">
      <alignment vertical="center"/>
      <protection/>
    </xf>
    <xf numFmtId="0" fontId="5" fillId="0" borderId="16" xfId="0" applyNumberFormat="1" applyFont="1" applyBorder="1" applyAlignment="1" applyProtection="1">
      <alignment horizontal="center"/>
      <protection/>
    </xf>
    <xf numFmtId="0" fontId="8" fillId="0" borderId="17" xfId="0" applyFont="1" applyBorder="1" applyAlignment="1" applyProtection="1">
      <alignment horizontal="left"/>
      <protection/>
    </xf>
    <xf numFmtId="0" fontId="9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 quotePrefix="1">
      <alignment/>
      <protection/>
    </xf>
    <xf numFmtId="180" fontId="3" fillId="0" borderId="18" xfId="0" applyNumberFormat="1" applyFont="1" applyFill="1" applyBorder="1" applyAlignment="1" applyProtection="1">
      <alignment/>
      <protection/>
    </xf>
    <xf numFmtId="180" fontId="3" fillId="0" borderId="19" xfId="0" applyNumberFormat="1" applyFont="1" applyFill="1" applyBorder="1" applyAlignment="1" applyProtection="1">
      <alignment/>
      <protection/>
    </xf>
    <xf numFmtId="180" fontId="3" fillId="0" borderId="12" xfId="0" applyNumberFormat="1" applyFont="1" applyFill="1" applyBorder="1" applyAlignment="1" applyProtection="1">
      <alignment/>
      <protection/>
    </xf>
    <xf numFmtId="180" fontId="5" fillId="0" borderId="18" xfId="0" applyNumberFormat="1" applyFont="1" applyFill="1" applyBorder="1" applyAlignment="1" applyProtection="1">
      <alignment/>
      <protection/>
    </xf>
    <xf numFmtId="180" fontId="5" fillId="0" borderId="19" xfId="0" applyNumberFormat="1" applyFont="1" applyFill="1" applyBorder="1" applyAlignment="1" applyProtection="1">
      <alignment/>
      <protection/>
    </xf>
    <xf numFmtId="180" fontId="5" fillId="0" borderId="12" xfId="0" applyNumberFormat="1" applyFont="1" applyFill="1" applyBorder="1" applyAlignment="1" applyProtection="1">
      <alignment/>
      <protection/>
    </xf>
    <xf numFmtId="180" fontId="5" fillId="0" borderId="18" xfId="42" applyNumberFormat="1" applyFont="1" applyFill="1" applyBorder="1" applyAlignment="1" applyProtection="1">
      <alignment/>
      <protection/>
    </xf>
    <xf numFmtId="180" fontId="5" fillId="0" borderId="19" xfId="42" applyNumberFormat="1" applyFont="1" applyFill="1" applyBorder="1" applyAlignment="1" applyProtection="1">
      <alignment/>
      <protection/>
    </xf>
    <xf numFmtId="180" fontId="5" fillId="0" borderId="12" xfId="42" applyNumberFormat="1" applyFont="1" applyFill="1" applyBorder="1" applyAlignment="1" applyProtection="1">
      <alignment/>
      <protection/>
    </xf>
    <xf numFmtId="0" fontId="3" fillId="0" borderId="20" xfId="0" applyFont="1" applyFill="1" applyBorder="1" applyAlignment="1" applyProtection="1">
      <alignment horizontal="center" vertical="center"/>
      <protection/>
    </xf>
    <xf numFmtId="0" fontId="3" fillId="0" borderId="21" xfId="0" applyFont="1" applyFill="1" applyBorder="1" applyAlignment="1" applyProtection="1">
      <alignment horizontal="center" vertical="center" wrapText="1"/>
      <protection/>
    </xf>
    <xf numFmtId="0" fontId="3" fillId="0" borderId="22" xfId="0" applyFont="1" applyFill="1" applyBorder="1" applyAlignment="1" applyProtection="1">
      <alignment horizontal="left" vertical="center"/>
      <protection/>
    </xf>
    <xf numFmtId="0" fontId="3" fillId="0" borderId="23" xfId="0" applyFont="1" applyFill="1" applyBorder="1" applyAlignment="1" applyProtection="1">
      <alignment horizontal="center" vertical="center"/>
      <protection/>
    </xf>
    <xf numFmtId="0" fontId="3" fillId="0" borderId="24" xfId="0" applyFont="1" applyFill="1" applyBorder="1" applyAlignment="1" applyProtection="1">
      <alignment horizontal="center" vertical="center" wrapText="1"/>
      <protection/>
    </xf>
    <xf numFmtId="0" fontId="3" fillId="0" borderId="25" xfId="0" applyFont="1" applyFill="1" applyBorder="1" applyAlignment="1" applyProtection="1">
      <alignment horizontal="center" vertical="center" wrapText="1"/>
      <protection/>
    </xf>
    <xf numFmtId="0" fontId="3" fillId="0" borderId="16" xfId="0" applyFont="1" applyFill="1" applyBorder="1" applyAlignment="1" applyProtection="1">
      <alignment horizontal="center" vertical="center" wrapText="1"/>
      <protection/>
    </xf>
    <xf numFmtId="0" fontId="3" fillId="0" borderId="26" xfId="0" applyFont="1" applyFill="1" applyBorder="1" applyAlignment="1" applyProtection="1">
      <alignment horizontal="center" vertical="center" wrapText="1"/>
      <protection/>
    </xf>
    <xf numFmtId="180" fontId="3" fillId="0" borderId="27" xfId="0" applyNumberFormat="1" applyFont="1" applyBorder="1" applyAlignment="1" applyProtection="1">
      <alignment horizontal="center"/>
      <protection/>
    </xf>
    <xf numFmtId="180" fontId="3" fillId="0" borderId="20" xfId="0" applyNumberFormat="1" applyFont="1" applyBorder="1" applyAlignment="1" applyProtection="1">
      <alignment horizontal="center"/>
      <protection/>
    </xf>
    <xf numFmtId="180" fontId="3" fillId="0" borderId="10" xfId="0" applyNumberFormat="1" applyFont="1" applyBorder="1" applyAlignment="1" applyProtection="1">
      <alignment horizontal="center"/>
      <protection/>
    </xf>
    <xf numFmtId="0" fontId="3" fillId="0" borderId="10" xfId="0" applyFont="1" applyBorder="1" applyAlignment="1" applyProtection="1">
      <alignment horizontal="center"/>
      <protection/>
    </xf>
    <xf numFmtId="180" fontId="3" fillId="0" borderId="28" xfId="0" applyNumberFormat="1" applyFont="1" applyFill="1" applyBorder="1" applyAlignment="1" applyProtection="1">
      <alignment/>
      <protection/>
    </xf>
    <xf numFmtId="180" fontId="3" fillId="0" borderId="29" xfId="0" applyNumberFormat="1" applyFont="1" applyFill="1" applyBorder="1" applyAlignment="1" applyProtection="1">
      <alignment/>
      <protection/>
    </xf>
    <xf numFmtId="180" fontId="3" fillId="0" borderId="14" xfId="0" applyNumberFormat="1" applyFont="1" applyFill="1" applyBorder="1" applyAlignment="1" applyProtection="1">
      <alignment/>
      <protection/>
    </xf>
    <xf numFmtId="179" fontId="3" fillId="0" borderId="14" xfId="0" applyNumberFormat="1" applyFont="1" applyFill="1" applyBorder="1" applyAlignment="1" applyProtection="1">
      <alignment/>
      <protection/>
    </xf>
    <xf numFmtId="180" fontId="3" fillId="0" borderId="24" xfId="0" applyNumberFormat="1" applyFont="1" applyBorder="1" applyAlignment="1" applyProtection="1">
      <alignment/>
      <protection/>
    </xf>
    <xf numFmtId="180" fontId="3" fillId="0" borderId="30" xfId="0" applyNumberFormat="1" applyFont="1" applyBorder="1" applyAlignment="1" applyProtection="1">
      <alignment/>
      <protection/>
    </xf>
    <xf numFmtId="180" fontId="3" fillId="0" borderId="23" xfId="0" applyNumberFormat="1" applyFont="1" applyBorder="1" applyAlignment="1" applyProtection="1">
      <alignment/>
      <protection/>
    </xf>
    <xf numFmtId="179" fontId="3" fillId="0" borderId="23" xfId="0" applyNumberFormat="1" applyFont="1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 vertical="top"/>
      <protection/>
    </xf>
    <xf numFmtId="0" fontId="5" fillId="0" borderId="0" xfId="0" applyFont="1" applyAlignment="1" applyProtection="1">
      <alignment/>
      <protection/>
    </xf>
    <xf numFmtId="0" fontId="9" fillId="0" borderId="11" xfId="0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left"/>
      <protection/>
    </xf>
    <xf numFmtId="0" fontId="3" fillId="0" borderId="32" xfId="0" applyFont="1" applyFill="1" applyBorder="1" applyAlignment="1" applyProtection="1">
      <alignment horizontal="center" vertical="center"/>
      <protection/>
    </xf>
    <xf numFmtId="0" fontId="0" fillId="0" borderId="33" xfId="0" applyBorder="1" applyAlignment="1" applyProtection="1">
      <alignment horizontal="center" vertical="center"/>
      <protection/>
    </xf>
    <xf numFmtId="0" fontId="0" fillId="0" borderId="34" xfId="0" applyBorder="1" applyAlignment="1" applyProtection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0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53" t="s">
        <v>75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82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/>
      <c r="C3" s="32" t="s">
        <v>6</v>
      </c>
      <c r="D3" s="32" t="s">
        <v>6</v>
      </c>
      <c r="E3" s="33" t="s">
        <v>7</v>
      </c>
      <c r="F3" s="34" t="s">
        <v>8</v>
      </c>
      <c r="G3" s="34" t="s">
        <v>9</v>
      </c>
      <c r="H3" s="34" t="s">
        <v>10</v>
      </c>
      <c r="I3" s="34" t="s">
        <v>11</v>
      </c>
      <c r="J3" s="34" t="s">
        <v>12</v>
      </c>
      <c r="K3" s="34" t="s">
        <v>13</v>
      </c>
      <c r="L3" s="34" t="s">
        <v>14</v>
      </c>
      <c r="M3" s="34" t="s">
        <v>15</v>
      </c>
      <c r="N3" s="34" t="s">
        <v>16</v>
      </c>
      <c r="O3" s="34" t="s">
        <v>17</v>
      </c>
      <c r="P3" s="34" t="s">
        <v>18</v>
      </c>
      <c r="Q3" s="34" t="s">
        <v>19</v>
      </c>
      <c r="R3" s="34" t="s">
        <v>20</v>
      </c>
      <c r="S3" s="34" t="s">
        <v>21</v>
      </c>
      <c r="T3" s="34" t="s">
        <v>22</v>
      </c>
      <c r="U3" s="34" t="s">
        <v>23</v>
      </c>
      <c r="V3" s="34" t="s">
        <v>24</v>
      </c>
      <c r="W3" s="34" t="s">
        <v>25</v>
      </c>
      <c r="X3" s="34" t="s">
        <v>26</v>
      </c>
      <c r="Y3" s="34" t="s">
        <v>27</v>
      </c>
      <c r="Z3" s="34" t="s">
        <v>28</v>
      </c>
      <c r="AA3" s="35" t="s">
        <v>29</v>
      </c>
    </row>
    <row r="4" spans="1:27" ht="12.75">
      <c r="A4" s="12" t="s">
        <v>30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2.75">
      <c r="A5" s="2" t="s">
        <v>31</v>
      </c>
      <c r="B5" s="3"/>
      <c r="C5" s="19">
        <f aca="true" t="shared" si="0" ref="C5:Y5">SUM(C6:C8)</f>
        <v>13189759913</v>
      </c>
      <c r="D5" s="19">
        <f>SUM(D6:D8)</f>
        <v>0</v>
      </c>
      <c r="E5" s="20">
        <f t="shared" si="0"/>
        <v>18399618506</v>
      </c>
      <c r="F5" s="21">
        <f t="shared" si="0"/>
        <v>18753702066</v>
      </c>
      <c r="G5" s="21">
        <f t="shared" si="0"/>
        <v>1784610724</v>
      </c>
      <c r="H5" s="21">
        <f t="shared" si="0"/>
        <v>1664265123</v>
      </c>
      <c r="I5" s="21">
        <f t="shared" si="0"/>
        <v>1333540839</v>
      </c>
      <c r="J5" s="21">
        <f t="shared" si="0"/>
        <v>4782416686</v>
      </c>
      <c r="K5" s="21">
        <f t="shared" si="0"/>
        <v>894307865</v>
      </c>
      <c r="L5" s="21">
        <f t="shared" si="0"/>
        <v>1129051578</v>
      </c>
      <c r="M5" s="21">
        <f t="shared" si="0"/>
        <v>2128632701</v>
      </c>
      <c r="N5" s="21">
        <f t="shared" si="0"/>
        <v>4151992144</v>
      </c>
      <c r="O5" s="21">
        <f t="shared" si="0"/>
        <v>995326611</v>
      </c>
      <c r="P5" s="21">
        <f t="shared" si="0"/>
        <v>972817832</v>
      </c>
      <c r="Q5" s="21">
        <f t="shared" si="0"/>
        <v>1681537784</v>
      </c>
      <c r="R5" s="21">
        <f t="shared" si="0"/>
        <v>3649682227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12584091057</v>
      </c>
      <c r="X5" s="21">
        <f t="shared" si="0"/>
        <v>14172740779</v>
      </c>
      <c r="Y5" s="21">
        <f t="shared" si="0"/>
        <v>-1588649722</v>
      </c>
      <c r="Z5" s="4">
        <f>+IF(X5&lt;&gt;0,+(Y5/X5)*100,0)</f>
        <v>-11.20919197473738</v>
      </c>
      <c r="AA5" s="19">
        <f>SUM(AA6:AA8)</f>
        <v>18753702066</v>
      </c>
    </row>
    <row r="6" spans="1:27" ht="12.75">
      <c r="A6" s="5" t="s">
        <v>32</v>
      </c>
      <c r="B6" s="3"/>
      <c r="C6" s="22">
        <v>1389575615</v>
      </c>
      <c r="D6" s="22"/>
      <c r="E6" s="23">
        <v>1628437269</v>
      </c>
      <c r="F6" s="24">
        <v>1404902493</v>
      </c>
      <c r="G6" s="24">
        <v>153484031</v>
      </c>
      <c r="H6" s="24">
        <v>65531414</v>
      </c>
      <c r="I6" s="24">
        <v>48909658</v>
      </c>
      <c r="J6" s="24">
        <v>267925103</v>
      </c>
      <c r="K6" s="24">
        <v>40246115</v>
      </c>
      <c r="L6" s="24">
        <v>27751695</v>
      </c>
      <c r="M6" s="24">
        <v>246859249</v>
      </c>
      <c r="N6" s="24">
        <v>314857059</v>
      </c>
      <c r="O6" s="24">
        <v>14445086</v>
      </c>
      <c r="P6" s="24">
        <v>17350448</v>
      </c>
      <c r="Q6" s="24">
        <v>232545672</v>
      </c>
      <c r="R6" s="24">
        <v>264341206</v>
      </c>
      <c r="S6" s="24"/>
      <c r="T6" s="24"/>
      <c r="U6" s="24"/>
      <c r="V6" s="24"/>
      <c r="W6" s="24">
        <v>847123368</v>
      </c>
      <c r="X6" s="24">
        <v>1047592253</v>
      </c>
      <c r="Y6" s="24">
        <v>-200468885</v>
      </c>
      <c r="Z6" s="6">
        <v>-19.14</v>
      </c>
      <c r="AA6" s="22">
        <v>1404902493</v>
      </c>
    </row>
    <row r="7" spans="1:27" ht="12.75">
      <c r="A7" s="5" t="s">
        <v>33</v>
      </c>
      <c r="B7" s="3"/>
      <c r="C7" s="25">
        <v>11799715590</v>
      </c>
      <c r="D7" s="25"/>
      <c r="E7" s="26">
        <v>16771180112</v>
      </c>
      <c r="F7" s="27">
        <v>17348798448</v>
      </c>
      <c r="G7" s="27">
        <v>1631126693</v>
      </c>
      <c r="H7" s="27">
        <v>1598733709</v>
      </c>
      <c r="I7" s="27">
        <v>1284631181</v>
      </c>
      <c r="J7" s="27">
        <v>4514491583</v>
      </c>
      <c r="K7" s="27">
        <v>854061750</v>
      </c>
      <c r="L7" s="27">
        <v>1101299883</v>
      </c>
      <c r="M7" s="27">
        <v>1881773452</v>
      </c>
      <c r="N7" s="27">
        <v>3837135085</v>
      </c>
      <c r="O7" s="27">
        <v>980881525</v>
      </c>
      <c r="P7" s="27">
        <v>955467384</v>
      </c>
      <c r="Q7" s="27">
        <v>1448992112</v>
      </c>
      <c r="R7" s="27">
        <v>3385341021</v>
      </c>
      <c r="S7" s="27"/>
      <c r="T7" s="27"/>
      <c r="U7" s="27"/>
      <c r="V7" s="27"/>
      <c r="W7" s="27">
        <v>11736967689</v>
      </c>
      <c r="X7" s="27">
        <v>13125147689</v>
      </c>
      <c r="Y7" s="27">
        <v>-1388180000</v>
      </c>
      <c r="Z7" s="7">
        <v>-10.58</v>
      </c>
      <c r="AA7" s="25">
        <v>17348798448</v>
      </c>
    </row>
    <row r="8" spans="1:27" ht="12.75">
      <c r="A8" s="5" t="s">
        <v>34</v>
      </c>
      <c r="B8" s="3"/>
      <c r="C8" s="22">
        <v>468708</v>
      </c>
      <c r="D8" s="22"/>
      <c r="E8" s="23">
        <v>1125</v>
      </c>
      <c r="F8" s="24">
        <v>1125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>
        <v>837</v>
      </c>
      <c r="Y8" s="24">
        <v>-837</v>
      </c>
      <c r="Z8" s="6">
        <v>-100</v>
      </c>
      <c r="AA8" s="22">
        <v>1125</v>
      </c>
    </row>
    <row r="9" spans="1:27" ht="12.75">
      <c r="A9" s="2" t="s">
        <v>35</v>
      </c>
      <c r="B9" s="3"/>
      <c r="C9" s="19">
        <f aca="true" t="shared" si="1" ref="C9:Y9">SUM(C10:C14)</f>
        <v>1499295175</v>
      </c>
      <c r="D9" s="19">
        <f>SUM(D10:D14)</f>
        <v>0</v>
      </c>
      <c r="E9" s="20">
        <f t="shared" si="1"/>
        <v>1819848122</v>
      </c>
      <c r="F9" s="21">
        <f t="shared" si="1"/>
        <v>1977096942</v>
      </c>
      <c r="G9" s="21">
        <f t="shared" si="1"/>
        <v>12600896</v>
      </c>
      <c r="H9" s="21">
        <f t="shared" si="1"/>
        <v>50959106</v>
      </c>
      <c r="I9" s="21">
        <f t="shared" si="1"/>
        <v>40703305</v>
      </c>
      <c r="J9" s="21">
        <f t="shared" si="1"/>
        <v>104263307</v>
      </c>
      <c r="K9" s="21">
        <f t="shared" si="1"/>
        <v>46259350</v>
      </c>
      <c r="L9" s="21">
        <f t="shared" si="1"/>
        <v>104619965</v>
      </c>
      <c r="M9" s="21">
        <f t="shared" si="1"/>
        <v>94974209</v>
      </c>
      <c r="N9" s="21">
        <f t="shared" si="1"/>
        <v>245853524</v>
      </c>
      <c r="O9" s="21">
        <f t="shared" si="1"/>
        <v>76443862</v>
      </c>
      <c r="P9" s="21">
        <f t="shared" si="1"/>
        <v>105446874</v>
      </c>
      <c r="Q9" s="21">
        <f t="shared" si="1"/>
        <v>119854016</v>
      </c>
      <c r="R9" s="21">
        <f t="shared" si="1"/>
        <v>301744752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651861583</v>
      </c>
      <c r="X9" s="21">
        <f t="shared" si="1"/>
        <v>1427654821</v>
      </c>
      <c r="Y9" s="21">
        <f t="shared" si="1"/>
        <v>-775793238</v>
      </c>
      <c r="Z9" s="4">
        <f>+IF(X9&lt;&gt;0,+(Y9/X9)*100,0)</f>
        <v>-54.34039283085221</v>
      </c>
      <c r="AA9" s="19">
        <f>SUM(AA10:AA14)</f>
        <v>1977096942</v>
      </c>
    </row>
    <row r="10" spans="1:27" ht="12.75">
      <c r="A10" s="5" t="s">
        <v>36</v>
      </c>
      <c r="B10" s="3"/>
      <c r="C10" s="22">
        <v>380559084</v>
      </c>
      <c r="D10" s="22"/>
      <c r="E10" s="23">
        <v>317424735</v>
      </c>
      <c r="F10" s="24">
        <v>320489989</v>
      </c>
      <c r="G10" s="24">
        <v>-33178654</v>
      </c>
      <c r="H10" s="24">
        <v>18812925</v>
      </c>
      <c r="I10" s="24">
        <v>10205823</v>
      </c>
      <c r="J10" s="24">
        <v>-4159906</v>
      </c>
      <c r="K10" s="24">
        <v>9878901</v>
      </c>
      <c r="L10" s="24">
        <v>17697126</v>
      </c>
      <c r="M10" s="24">
        <v>8778599</v>
      </c>
      <c r="N10" s="24">
        <v>36354626</v>
      </c>
      <c r="O10" s="24">
        <v>18970529</v>
      </c>
      <c r="P10" s="24">
        <v>18538173</v>
      </c>
      <c r="Q10" s="24">
        <v>16245110</v>
      </c>
      <c r="R10" s="24">
        <v>53753812</v>
      </c>
      <c r="S10" s="24"/>
      <c r="T10" s="24"/>
      <c r="U10" s="24"/>
      <c r="V10" s="24"/>
      <c r="W10" s="24">
        <v>85948532</v>
      </c>
      <c r="X10" s="24">
        <v>240342254</v>
      </c>
      <c r="Y10" s="24">
        <v>-154393722</v>
      </c>
      <c r="Z10" s="6">
        <v>-64.24</v>
      </c>
      <c r="AA10" s="22">
        <v>320489989</v>
      </c>
    </row>
    <row r="11" spans="1:27" ht="12.75">
      <c r="A11" s="5" t="s">
        <v>37</v>
      </c>
      <c r="B11" s="3"/>
      <c r="C11" s="22">
        <v>58500206</v>
      </c>
      <c r="D11" s="22"/>
      <c r="E11" s="23">
        <v>101173628</v>
      </c>
      <c r="F11" s="24">
        <v>103994447</v>
      </c>
      <c r="G11" s="24">
        <v>18500586</v>
      </c>
      <c r="H11" s="24">
        <v>5932579</v>
      </c>
      <c r="I11" s="24">
        <v>1353315</v>
      </c>
      <c r="J11" s="24">
        <v>25786480</v>
      </c>
      <c r="K11" s="24">
        <v>2805116</v>
      </c>
      <c r="L11" s="24">
        <v>3556509</v>
      </c>
      <c r="M11" s="24">
        <v>2387448</v>
      </c>
      <c r="N11" s="24">
        <v>8749073</v>
      </c>
      <c r="O11" s="24">
        <v>3482176</v>
      </c>
      <c r="P11" s="24">
        <v>5671466</v>
      </c>
      <c r="Q11" s="24">
        <v>2070422</v>
      </c>
      <c r="R11" s="24">
        <v>11224064</v>
      </c>
      <c r="S11" s="24"/>
      <c r="T11" s="24"/>
      <c r="U11" s="24"/>
      <c r="V11" s="24"/>
      <c r="W11" s="24">
        <v>45759617</v>
      </c>
      <c r="X11" s="24">
        <v>75756838</v>
      </c>
      <c r="Y11" s="24">
        <v>-29997221</v>
      </c>
      <c r="Z11" s="6">
        <v>-39.6</v>
      </c>
      <c r="AA11" s="22">
        <v>103994447</v>
      </c>
    </row>
    <row r="12" spans="1:27" ht="12.75">
      <c r="A12" s="5" t="s">
        <v>38</v>
      </c>
      <c r="B12" s="3"/>
      <c r="C12" s="22">
        <v>636202735</v>
      </c>
      <c r="D12" s="22"/>
      <c r="E12" s="23">
        <v>590505865</v>
      </c>
      <c r="F12" s="24">
        <v>577187491</v>
      </c>
      <c r="G12" s="24">
        <v>7769871</v>
      </c>
      <c r="H12" s="24">
        <v>12215960</v>
      </c>
      <c r="I12" s="24">
        <v>13894525</v>
      </c>
      <c r="J12" s="24">
        <v>33880356</v>
      </c>
      <c r="K12" s="24">
        <v>14808654</v>
      </c>
      <c r="L12" s="24">
        <v>21325619</v>
      </c>
      <c r="M12" s="24">
        <v>35261666</v>
      </c>
      <c r="N12" s="24">
        <v>71395939</v>
      </c>
      <c r="O12" s="24">
        <v>13315376</v>
      </c>
      <c r="P12" s="24">
        <v>15187977</v>
      </c>
      <c r="Q12" s="24">
        <v>42695841</v>
      </c>
      <c r="R12" s="24">
        <v>71199194</v>
      </c>
      <c r="S12" s="24"/>
      <c r="T12" s="24"/>
      <c r="U12" s="24"/>
      <c r="V12" s="24"/>
      <c r="W12" s="24">
        <v>176475489</v>
      </c>
      <c r="X12" s="24">
        <v>364646239</v>
      </c>
      <c r="Y12" s="24">
        <v>-188170750</v>
      </c>
      <c r="Z12" s="6">
        <v>-51.6</v>
      </c>
      <c r="AA12" s="22">
        <v>577187491</v>
      </c>
    </row>
    <row r="13" spans="1:27" ht="12.75">
      <c r="A13" s="5" t="s">
        <v>39</v>
      </c>
      <c r="B13" s="3"/>
      <c r="C13" s="22">
        <v>270879165</v>
      </c>
      <c r="D13" s="22"/>
      <c r="E13" s="23">
        <v>594306710</v>
      </c>
      <c r="F13" s="24">
        <v>761498997</v>
      </c>
      <c r="G13" s="24">
        <v>23497211</v>
      </c>
      <c r="H13" s="24">
        <v>7907747</v>
      </c>
      <c r="I13" s="24">
        <v>15012559</v>
      </c>
      <c r="J13" s="24">
        <v>46417517</v>
      </c>
      <c r="K13" s="24">
        <v>19506938</v>
      </c>
      <c r="L13" s="24">
        <v>62752863</v>
      </c>
      <c r="M13" s="24">
        <v>9093376</v>
      </c>
      <c r="N13" s="24">
        <v>91353177</v>
      </c>
      <c r="O13" s="24">
        <v>40179966</v>
      </c>
      <c r="P13" s="24">
        <v>49866282</v>
      </c>
      <c r="Q13" s="24">
        <v>19206415</v>
      </c>
      <c r="R13" s="24">
        <v>109252663</v>
      </c>
      <c r="S13" s="24"/>
      <c r="T13" s="24"/>
      <c r="U13" s="24"/>
      <c r="V13" s="24"/>
      <c r="W13" s="24">
        <v>247023357</v>
      </c>
      <c r="X13" s="24">
        <v>586443515</v>
      </c>
      <c r="Y13" s="24">
        <v>-339420158</v>
      </c>
      <c r="Z13" s="6">
        <v>-57.88</v>
      </c>
      <c r="AA13" s="22">
        <v>761498997</v>
      </c>
    </row>
    <row r="14" spans="1:27" ht="12.75">
      <c r="A14" s="5" t="s">
        <v>40</v>
      </c>
      <c r="B14" s="3"/>
      <c r="C14" s="25">
        <v>153153985</v>
      </c>
      <c r="D14" s="25"/>
      <c r="E14" s="26">
        <v>216437184</v>
      </c>
      <c r="F14" s="27">
        <v>213926018</v>
      </c>
      <c r="G14" s="27">
        <v>-3988118</v>
      </c>
      <c r="H14" s="27">
        <v>6089895</v>
      </c>
      <c r="I14" s="27">
        <v>237083</v>
      </c>
      <c r="J14" s="27">
        <v>2338860</v>
      </c>
      <c r="K14" s="27">
        <v>-740259</v>
      </c>
      <c r="L14" s="27">
        <v>-712152</v>
      </c>
      <c r="M14" s="27">
        <v>39453120</v>
      </c>
      <c r="N14" s="27">
        <v>38000709</v>
      </c>
      <c r="O14" s="27">
        <v>495815</v>
      </c>
      <c r="P14" s="27">
        <v>16182976</v>
      </c>
      <c r="Q14" s="27">
        <v>39636228</v>
      </c>
      <c r="R14" s="27">
        <v>56315019</v>
      </c>
      <c r="S14" s="27"/>
      <c r="T14" s="27"/>
      <c r="U14" s="27"/>
      <c r="V14" s="27"/>
      <c r="W14" s="27">
        <v>96654588</v>
      </c>
      <c r="X14" s="27">
        <v>160465975</v>
      </c>
      <c r="Y14" s="27">
        <v>-63811387</v>
      </c>
      <c r="Z14" s="7">
        <v>-39.77</v>
      </c>
      <c r="AA14" s="25">
        <v>213926018</v>
      </c>
    </row>
    <row r="15" spans="1:27" ht="12.75">
      <c r="A15" s="2" t="s">
        <v>41</v>
      </c>
      <c r="B15" s="8"/>
      <c r="C15" s="19">
        <f aca="true" t="shared" si="2" ref="C15:Y15">SUM(C16:C18)</f>
        <v>2982771376</v>
      </c>
      <c r="D15" s="19">
        <f>SUM(D16:D18)</f>
        <v>0</v>
      </c>
      <c r="E15" s="20">
        <f t="shared" si="2"/>
        <v>3993359184</v>
      </c>
      <c r="F15" s="21">
        <f t="shared" si="2"/>
        <v>4681447607</v>
      </c>
      <c r="G15" s="21">
        <f t="shared" si="2"/>
        <v>298118297</v>
      </c>
      <c r="H15" s="21">
        <f t="shared" si="2"/>
        <v>93494476</v>
      </c>
      <c r="I15" s="21">
        <f t="shared" si="2"/>
        <v>135788812</v>
      </c>
      <c r="J15" s="21">
        <f t="shared" si="2"/>
        <v>527401585</v>
      </c>
      <c r="K15" s="21">
        <f t="shared" si="2"/>
        <v>200358753</v>
      </c>
      <c r="L15" s="21">
        <f t="shared" si="2"/>
        <v>107654454</v>
      </c>
      <c r="M15" s="21">
        <f t="shared" si="2"/>
        <v>402760670</v>
      </c>
      <c r="N15" s="21">
        <f t="shared" si="2"/>
        <v>710773877</v>
      </c>
      <c r="O15" s="21">
        <f t="shared" si="2"/>
        <v>117829570</v>
      </c>
      <c r="P15" s="21">
        <f t="shared" si="2"/>
        <v>280919763</v>
      </c>
      <c r="Q15" s="21">
        <f t="shared" si="2"/>
        <v>337999214</v>
      </c>
      <c r="R15" s="21">
        <f t="shared" si="2"/>
        <v>736748547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1974924009</v>
      </c>
      <c r="X15" s="21">
        <f t="shared" si="2"/>
        <v>3256803837</v>
      </c>
      <c r="Y15" s="21">
        <f t="shared" si="2"/>
        <v>-1281879828</v>
      </c>
      <c r="Z15" s="4">
        <f>+IF(X15&lt;&gt;0,+(Y15/X15)*100,0)</f>
        <v>-39.36005642823123</v>
      </c>
      <c r="AA15" s="19">
        <f>SUM(AA16:AA18)</f>
        <v>4681447607</v>
      </c>
    </row>
    <row r="16" spans="1:27" ht="12.75">
      <c r="A16" s="5" t="s">
        <v>42</v>
      </c>
      <c r="B16" s="3"/>
      <c r="C16" s="22">
        <v>2251177795</v>
      </c>
      <c r="D16" s="22"/>
      <c r="E16" s="23">
        <v>2754945870</v>
      </c>
      <c r="F16" s="24">
        <v>2898274094</v>
      </c>
      <c r="G16" s="24">
        <v>272310263</v>
      </c>
      <c r="H16" s="24">
        <v>46840663</v>
      </c>
      <c r="I16" s="24">
        <v>71898542</v>
      </c>
      <c r="J16" s="24">
        <v>391049468</v>
      </c>
      <c r="K16" s="24">
        <v>154468036</v>
      </c>
      <c r="L16" s="24">
        <v>74285973</v>
      </c>
      <c r="M16" s="24">
        <v>354156021</v>
      </c>
      <c r="N16" s="24">
        <v>582910030</v>
      </c>
      <c r="O16" s="24">
        <v>60920285</v>
      </c>
      <c r="P16" s="24">
        <v>76945438</v>
      </c>
      <c r="Q16" s="24">
        <v>252564748</v>
      </c>
      <c r="R16" s="24">
        <v>390430471</v>
      </c>
      <c r="S16" s="24"/>
      <c r="T16" s="24"/>
      <c r="U16" s="24"/>
      <c r="V16" s="24"/>
      <c r="W16" s="24">
        <v>1364389969</v>
      </c>
      <c r="X16" s="24">
        <v>2160701937</v>
      </c>
      <c r="Y16" s="24">
        <v>-796311968</v>
      </c>
      <c r="Z16" s="6">
        <v>-36.85</v>
      </c>
      <c r="AA16" s="22">
        <v>2898274094</v>
      </c>
    </row>
    <row r="17" spans="1:27" ht="12.75">
      <c r="A17" s="5" t="s">
        <v>43</v>
      </c>
      <c r="B17" s="3"/>
      <c r="C17" s="22">
        <v>730846374</v>
      </c>
      <c r="D17" s="22"/>
      <c r="E17" s="23">
        <v>1228605459</v>
      </c>
      <c r="F17" s="24">
        <v>1774662671</v>
      </c>
      <c r="G17" s="24">
        <v>25599881</v>
      </c>
      <c r="H17" s="24">
        <v>45861027</v>
      </c>
      <c r="I17" s="24">
        <v>63456273</v>
      </c>
      <c r="J17" s="24">
        <v>134917181</v>
      </c>
      <c r="K17" s="24">
        <v>45385002</v>
      </c>
      <c r="L17" s="24">
        <v>32091593</v>
      </c>
      <c r="M17" s="24">
        <v>47093714</v>
      </c>
      <c r="N17" s="24">
        <v>124570309</v>
      </c>
      <c r="O17" s="24">
        <v>56212388</v>
      </c>
      <c r="P17" s="24">
        <v>203103144</v>
      </c>
      <c r="Q17" s="24">
        <v>85219464</v>
      </c>
      <c r="R17" s="24">
        <v>344534996</v>
      </c>
      <c r="S17" s="24"/>
      <c r="T17" s="24"/>
      <c r="U17" s="24"/>
      <c r="V17" s="24"/>
      <c r="W17" s="24">
        <v>604022486</v>
      </c>
      <c r="X17" s="24">
        <v>1088943223</v>
      </c>
      <c r="Y17" s="24">
        <v>-484920737</v>
      </c>
      <c r="Z17" s="6">
        <v>-44.53</v>
      </c>
      <c r="AA17" s="22">
        <v>1774662671</v>
      </c>
    </row>
    <row r="18" spans="1:27" ht="12.75">
      <c r="A18" s="5" t="s">
        <v>44</v>
      </c>
      <c r="B18" s="3"/>
      <c r="C18" s="22">
        <v>747207</v>
      </c>
      <c r="D18" s="22"/>
      <c r="E18" s="23">
        <v>9807855</v>
      </c>
      <c r="F18" s="24">
        <v>8510842</v>
      </c>
      <c r="G18" s="24">
        <v>208153</v>
      </c>
      <c r="H18" s="24">
        <v>792786</v>
      </c>
      <c r="I18" s="24">
        <v>433997</v>
      </c>
      <c r="J18" s="24">
        <v>1434936</v>
      </c>
      <c r="K18" s="24">
        <v>505715</v>
      </c>
      <c r="L18" s="24">
        <v>1276888</v>
      </c>
      <c r="M18" s="24">
        <v>1510935</v>
      </c>
      <c r="N18" s="24">
        <v>3293538</v>
      </c>
      <c r="O18" s="24">
        <v>696897</v>
      </c>
      <c r="P18" s="24">
        <v>871181</v>
      </c>
      <c r="Q18" s="24">
        <v>215002</v>
      </c>
      <c r="R18" s="24">
        <v>1783080</v>
      </c>
      <c r="S18" s="24"/>
      <c r="T18" s="24"/>
      <c r="U18" s="24"/>
      <c r="V18" s="24"/>
      <c r="W18" s="24">
        <v>6511554</v>
      </c>
      <c r="X18" s="24">
        <v>7158677</v>
      </c>
      <c r="Y18" s="24">
        <v>-647123</v>
      </c>
      <c r="Z18" s="6">
        <v>-9.04</v>
      </c>
      <c r="AA18" s="22">
        <v>8510842</v>
      </c>
    </row>
    <row r="19" spans="1:27" ht="12.75">
      <c r="A19" s="2" t="s">
        <v>45</v>
      </c>
      <c r="B19" s="8"/>
      <c r="C19" s="19">
        <f aca="true" t="shared" si="3" ref="C19:Y19">SUM(C20:C23)</f>
        <v>22651232419</v>
      </c>
      <c r="D19" s="19">
        <f>SUM(D20:D23)</f>
        <v>0</v>
      </c>
      <c r="E19" s="20">
        <f t="shared" si="3"/>
        <v>36422901464</v>
      </c>
      <c r="F19" s="21">
        <f t="shared" si="3"/>
        <v>36468067868</v>
      </c>
      <c r="G19" s="21">
        <f t="shared" si="3"/>
        <v>2948542777</v>
      </c>
      <c r="H19" s="21">
        <f t="shared" si="3"/>
        <v>3032293475</v>
      </c>
      <c r="I19" s="21">
        <f t="shared" si="3"/>
        <v>2768924614</v>
      </c>
      <c r="J19" s="21">
        <f t="shared" si="3"/>
        <v>8749760866</v>
      </c>
      <c r="K19" s="21">
        <f t="shared" si="3"/>
        <v>2363488186</v>
      </c>
      <c r="L19" s="21">
        <f t="shared" si="3"/>
        <v>2412760451</v>
      </c>
      <c r="M19" s="21">
        <f t="shared" si="3"/>
        <v>2868606262</v>
      </c>
      <c r="N19" s="21">
        <f t="shared" si="3"/>
        <v>7644854899</v>
      </c>
      <c r="O19" s="21">
        <f t="shared" si="3"/>
        <v>2533877654</v>
      </c>
      <c r="P19" s="21">
        <f t="shared" si="3"/>
        <v>2426471055</v>
      </c>
      <c r="Q19" s="21">
        <f t="shared" si="3"/>
        <v>2625827159</v>
      </c>
      <c r="R19" s="21">
        <f t="shared" si="3"/>
        <v>7586175868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23980791633</v>
      </c>
      <c r="X19" s="21">
        <f t="shared" si="3"/>
        <v>26802785037</v>
      </c>
      <c r="Y19" s="21">
        <f t="shared" si="3"/>
        <v>-2821993404</v>
      </c>
      <c r="Z19" s="4">
        <f>+IF(X19&lt;&gt;0,+(Y19/X19)*100,0)</f>
        <v>-10.528731995963737</v>
      </c>
      <c r="AA19" s="19">
        <f>SUM(AA20:AA23)</f>
        <v>36468067868</v>
      </c>
    </row>
    <row r="20" spans="1:27" ht="12.75">
      <c r="A20" s="5" t="s">
        <v>46</v>
      </c>
      <c r="B20" s="3"/>
      <c r="C20" s="22">
        <v>13216532534</v>
      </c>
      <c r="D20" s="22"/>
      <c r="E20" s="23">
        <v>21995726281</v>
      </c>
      <c r="F20" s="24">
        <v>21855438351</v>
      </c>
      <c r="G20" s="24">
        <v>1654233013</v>
      </c>
      <c r="H20" s="24">
        <v>1941753366</v>
      </c>
      <c r="I20" s="24">
        <v>1738268770</v>
      </c>
      <c r="J20" s="24">
        <v>5334255149</v>
      </c>
      <c r="K20" s="24">
        <v>1432897003</v>
      </c>
      <c r="L20" s="24">
        <v>1454112627</v>
      </c>
      <c r="M20" s="24">
        <v>1482575253</v>
      </c>
      <c r="N20" s="24">
        <v>4369584883</v>
      </c>
      <c r="O20" s="24">
        <v>1494176100</v>
      </c>
      <c r="P20" s="24">
        <v>1464770139</v>
      </c>
      <c r="Q20" s="24">
        <v>1535081802</v>
      </c>
      <c r="R20" s="24">
        <v>4494028041</v>
      </c>
      <c r="S20" s="24"/>
      <c r="T20" s="24"/>
      <c r="U20" s="24"/>
      <c r="V20" s="24"/>
      <c r="W20" s="24">
        <v>14197868073</v>
      </c>
      <c r="X20" s="24">
        <v>15865760385</v>
      </c>
      <c r="Y20" s="24">
        <v>-1667892312</v>
      </c>
      <c r="Z20" s="6">
        <v>-10.51</v>
      </c>
      <c r="AA20" s="22">
        <v>21855438351</v>
      </c>
    </row>
    <row r="21" spans="1:27" ht="12.75">
      <c r="A21" s="5" t="s">
        <v>47</v>
      </c>
      <c r="B21" s="3"/>
      <c r="C21" s="22">
        <v>5265695410</v>
      </c>
      <c r="D21" s="22"/>
      <c r="E21" s="23">
        <v>8404897696</v>
      </c>
      <c r="F21" s="24">
        <v>8537229689</v>
      </c>
      <c r="G21" s="24">
        <v>595963232</v>
      </c>
      <c r="H21" s="24">
        <v>690651014</v>
      </c>
      <c r="I21" s="24">
        <v>617057941</v>
      </c>
      <c r="J21" s="24">
        <v>1903672187</v>
      </c>
      <c r="K21" s="24">
        <v>559143228</v>
      </c>
      <c r="L21" s="24">
        <v>588939082</v>
      </c>
      <c r="M21" s="24">
        <v>807809305</v>
      </c>
      <c r="N21" s="24">
        <v>1955891615</v>
      </c>
      <c r="O21" s="24">
        <v>533963511</v>
      </c>
      <c r="P21" s="24">
        <v>596981178</v>
      </c>
      <c r="Q21" s="24">
        <v>583131286</v>
      </c>
      <c r="R21" s="24">
        <v>1714075975</v>
      </c>
      <c r="S21" s="24"/>
      <c r="T21" s="24"/>
      <c r="U21" s="24"/>
      <c r="V21" s="24"/>
      <c r="W21" s="24">
        <v>5573639777</v>
      </c>
      <c r="X21" s="24">
        <v>6426663286</v>
      </c>
      <c r="Y21" s="24">
        <v>-853023509</v>
      </c>
      <c r="Z21" s="6">
        <v>-13.27</v>
      </c>
      <c r="AA21" s="22">
        <v>8537229689</v>
      </c>
    </row>
    <row r="22" spans="1:27" ht="12.75">
      <c r="A22" s="5" t="s">
        <v>48</v>
      </c>
      <c r="B22" s="3"/>
      <c r="C22" s="25">
        <v>2361422679</v>
      </c>
      <c r="D22" s="25"/>
      <c r="E22" s="26">
        <v>3369476443</v>
      </c>
      <c r="F22" s="27">
        <v>3609849996</v>
      </c>
      <c r="G22" s="27">
        <v>442710558</v>
      </c>
      <c r="H22" s="27">
        <v>203962799</v>
      </c>
      <c r="I22" s="27">
        <v>216364333</v>
      </c>
      <c r="J22" s="27">
        <v>863037690</v>
      </c>
      <c r="K22" s="27">
        <v>196532297</v>
      </c>
      <c r="L22" s="27">
        <v>209678111</v>
      </c>
      <c r="M22" s="27">
        <v>306890124</v>
      </c>
      <c r="N22" s="27">
        <v>713100532</v>
      </c>
      <c r="O22" s="27">
        <v>289874772</v>
      </c>
      <c r="P22" s="27">
        <v>204465858</v>
      </c>
      <c r="Q22" s="27">
        <v>303109562</v>
      </c>
      <c r="R22" s="27">
        <v>797450192</v>
      </c>
      <c r="S22" s="27"/>
      <c r="T22" s="27"/>
      <c r="U22" s="27"/>
      <c r="V22" s="27"/>
      <c r="W22" s="27">
        <v>2373588414</v>
      </c>
      <c r="X22" s="27">
        <v>2649972907</v>
      </c>
      <c r="Y22" s="27">
        <v>-276384493</v>
      </c>
      <c r="Z22" s="7">
        <v>-10.43</v>
      </c>
      <c r="AA22" s="25">
        <v>3609849996</v>
      </c>
    </row>
    <row r="23" spans="1:27" ht="12.75">
      <c r="A23" s="5" t="s">
        <v>49</v>
      </c>
      <c r="B23" s="3"/>
      <c r="C23" s="22">
        <v>1807581796</v>
      </c>
      <c r="D23" s="22"/>
      <c r="E23" s="23">
        <v>2652801044</v>
      </c>
      <c r="F23" s="24">
        <v>2465549832</v>
      </c>
      <c r="G23" s="24">
        <v>255635974</v>
      </c>
      <c r="H23" s="24">
        <v>195926296</v>
      </c>
      <c r="I23" s="24">
        <v>197233570</v>
      </c>
      <c r="J23" s="24">
        <v>648795840</v>
      </c>
      <c r="K23" s="24">
        <v>174915658</v>
      </c>
      <c r="L23" s="24">
        <v>160030631</v>
      </c>
      <c r="M23" s="24">
        <v>271331580</v>
      </c>
      <c r="N23" s="24">
        <v>606277869</v>
      </c>
      <c r="O23" s="24">
        <v>215863271</v>
      </c>
      <c r="P23" s="24">
        <v>160253880</v>
      </c>
      <c r="Q23" s="24">
        <v>204504509</v>
      </c>
      <c r="R23" s="24">
        <v>580621660</v>
      </c>
      <c r="S23" s="24"/>
      <c r="T23" s="24"/>
      <c r="U23" s="24"/>
      <c r="V23" s="24"/>
      <c r="W23" s="24">
        <v>1835695369</v>
      </c>
      <c r="X23" s="24">
        <v>1860388459</v>
      </c>
      <c r="Y23" s="24">
        <v>-24693090</v>
      </c>
      <c r="Z23" s="6">
        <v>-1.33</v>
      </c>
      <c r="AA23" s="22">
        <v>2465549832</v>
      </c>
    </row>
    <row r="24" spans="1:27" ht="12.75">
      <c r="A24" s="2" t="s">
        <v>50</v>
      </c>
      <c r="B24" s="8" t="s">
        <v>51</v>
      </c>
      <c r="C24" s="19">
        <v>78793087</v>
      </c>
      <c r="D24" s="19"/>
      <c r="E24" s="20">
        <v>314432464</v>
      </c>
      <c r="F24" s="21">
        <v>293785164</v>
      </c>
      <c r="G24" s="21">
        <v>5339741</v>
      </c>
      <c r="H24" s="21">
        <v>16122847</v>
      </c>
      <c r="I24" s="21">
        <v>18687200</v>
      </c>
      <c r="J24" s="21">
        <v>40149788</v>
      </c>
      <c r="K24" s="21">
        <v>18051249</v>
      </c>
      <c r="L24" s="21">
        <v>6885300</v>
      </c>
      <c r="M24" s="21">
        <v>8059435</v>
      </c>
      <c r="N24" s="21">
        <v>32995984</v>
      </c>
      <c r="O24" s="21">
        <v>6338110</v>
      </c>
      <c r="P24" s="21">
        <v>5059454</v>
      </c>
      <c r="Q24" s="21">
        <v>16277784</v>
      </c>
      <c r="R24" s="21">
        <v>27675348</v>
      </c>
      <c r="S24" s="21"/>
      <c r="T24" s="21"/>
      <c r="U24" s="21"/>
      <c r="V24" s="21"/>
      <c r="W24" s="21">
        <v>100821120</v>
      </c>
      <c r="X24" s="21">
        <v>212893487</v>
      </c>
      <c r="Y24" s="21">
        <v>-112072367</v>
      </c>
      <c r="Z24" s="4">
        <v>-52.64</v>
      </c>
      <c r="AA24" s="19">
        <v>293785164</v>
      </c>
    </row>
    <row r="25" spans="1:27" ht="12.75">
      <c r="A25" s="9" t="s">
        <v>52</v>
      </c>
      <c r="B25" s="10" t="s">
        <v>53</v>
      </c>
      <c r="C25" s="40">
        <f aca="true" t="shared" si="4" ref="C25:Y25">+C5+C9+C15+C19+C24</f>
        <v>40401851970</v>
      </c>
      <c r="D25" s="40">
        <f>+D5+D9+D15+D19+D24</f>
        <v>0</v>
      </c>
      <c r="E25" s="41">
        <f t="shared" si="4"/>
        <v>60950159740</v>
      </c>
      <c r="F25" s="42">
        <f t="shared" si="4"/>
        <v>62174099647</v>
      </c>
      <c r="G25" s="42">
        <f t="shared" si="4"/>
        <v>5049212435</v>
      </c>
      <c r="H25" s="42">
        <f t="shared" si="4"/>
        <v>4857135027</v>
      </c>
      <c r="I25" s="42">
        <f t="shared" si="4"/>
        <v>4297644770</v>
      </c>
      <c r="J25" s="42">
        <f t="shared" si="4"/>
        <v>14203992232</v>
      </c>
      <c r="K25" s="42">
        <f t="shared" si="4"/>
        <v>3522465403</v>
      </c>
      <c r="L25" s="42">
        <f t="shared" si="4"/>
        <v>3760971748</v>
      </c>
      <c r="M25" s="42">
        <f t="shared" si="4"/>
        <v>5503033277</v>
      </c>
      <c r="N25" s="42">
        <f t="shared" si="4"/>
        <v>12786470428</v>
      </c>
      <c r="O25" s="42">
        <f t="shared" si="4"/>
        <v>3729815807</v>
      </c>
      <c r="P25" s="42">
        <f t="shared" si="4"/>
        <v>3790714978</v>
      </c>
      <c r="Q25" s="42">
        <f t="shared" si="4"/>
        <v>4781495957</v>
      </c>
      <c r="R25" s="42">
        <f t="shared" si="4"/>
        <v>12302026742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39292489402</v>
      </c>
      <c r="X25" s="42">
        <f t="shared" si="4"/>
        <v>45872877961</v>
      </c>
      <c r="Y25" s="42">
        <f t="shared" si="4"/>
        <v>-6580388559</v>
      </c>
      <c r="Z25" s="43">
        <f>+IF(X25&lt;&gt;0,+(Y25/X25)*100,0)</f>
        <v>-14.34483479452605</v>
      </c>
      <c r="AA25" s="40">
        <f>+AA5+AA9+AA15+AA19+AA24</f>
        <v>62174099647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2.75">
      <c r="A27" s="12" t="s">
        <v>54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2.75">
      <c r="A28" s="2" t="s">
        <v>31</v>
      </c>
      <c r="B28" s="3"/>
      <c r="C28" s="19">
        <f aca="true" t="shared" si="5" ref="C28:Y28">SUM(C29:C31)</f>
        <v>10926665006</v>
      </c>
      <c r="D28" s="19">
        <f>SUM(D29:D31)</f>
        <v>0</v>
      </c>
      <c r="E28" s="20">
        <f t="shared" si="5"/>
        <v>13547221333</v>
      </c>
      <c r="F28" s="21">
        <f t="shared" si="5"/>
        <v>13721972795</v>
      </c>
      <c r="G28" s="21">
        <f t="shared" si="5"/>
        <v>921430772</v>
      </c>
      <c r="H28" s="21">
        <f t="shared" si="5"/>
        <v>757599045</v>
      </c>
      <c r="I28" s="21">
        <f t="shared" si="5"/>
        <v>351827763</v>
      </c>
      <c r="J28" s="21">
        <f t="shared" si="5"/>
        <v>2030857580</v>
      </c>
      <c r="K28" s="21">
        <f t="shared" si="5"/>
        <v>807008985</v>
      </c>
      <c r="L28" s="21">
        <f t="shared" si="5"/>
        <v>741744251</v>
      </c>
      <c r="M28" s="21">
        <f t="shared" si="5"/>
        <v>886304536</v>
      </c>
      <c r="N28" s="21">
        <f t="shared" si="5"/>
        <v>2435057772</v>
      </c>
      <c r="O28" s="21">
        <f t="shared" si="5"/>
        <v>850090195</v>
      </c>
      <c r="P28" s="21">
        <f t="shared" si="5"/>
        <v>681291397</v>
      </c>
      <c r="Q28" s="21">
        <f t="shared" si="5"/>
        <v>786032179</v>
      </c>
      <c r="R28" s="21">
        <f t="shared" si="5"/>
        <v>2317413771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6783329123</v>
      </c>
      <c r="X28" s="21">
        <f t="shared" si="5"/>
        <v>10308157813</v>
      </c>
      <c r="Y28" s="21">
        <f t="shared" si="5"/>
        <v>-3524828690</v>
      </c>
      <c r="Z28" s="4">
        <f>+IF(X28&lt;&gt;0,+(Y28/X28)*100,0)</f>
        <v>-34.194554972322095</v>
      </c>
      <c r="AA28" s="19">
        <f>SUM(AA29:AA31)</f>
        <v>13721972795</v>
      </c>
    </row>
    <row r="29" spans="1:27" ht="12.75">
      <c r="A29" s="5" t="s">
        <v>32</v>
      </c>
      <c r="B29" s="3"/>
      <c r="C29" s="22">
        <v>2318889493</v>
      </c>
      <c r="D29" s="22"/>
      <c r="E29" s="23">
        <v>3033963835</v>
      </c>
      <c r="F29" s="24">
        <v>2954899320</v>
      </c>
      <c r="G29" s="24">
        <v>114603173</v>
      </c>
      <c r="H29" s="24">
        <v>183775664</v>
      </c>
      <c r="I29" s="24">
        <v>112368271</v>
      </c>
      <c r="J29" s="24">
        <v>410747108</v>
      </c>
      <c r="K29" s="24">
        <v>175905340</v>
      </c>
      <c r="L29" s="24">
        <v>172165248</v>
      </c>
      <c r="M29" s="24">
        <v>221607890</v>
      </c>
      <c r="N29" s="24">
        <v>569678478</v>
      </c>
      <c r="O29" s="24">
        <v>191124228</v>
      </c>
      <c r="P29" s="24">
        <v>135641308</v>
      </c>
      <c r="Q29" s="24">
        <v>190582592</v>
      </c>
      <c r="R29" s="24">
        <v>517348128</v>
      </c>
      <c r="S29" s="24"/>
      <c r="T29" s="24"/>
      <c r="U29" s="24"/>
      <c r="V29" s="24"/>
      <c r="W29" s="24">
        <v>1497773714</v>
      </c>
      <c r="X29" s="24">
        <v>2185287293</v>
      </c>
      <c r="Y29" s="24">
        <v>-687513579</v>
      </c>
      <c r="Z29" s="6">
        <v>-31.46</v>
      </c>
      <c r="AA29" s="22">
        <v>2954899320</v>
      </c>
    </row>
    <row r="30" spans="1:27" ht="12.75">
      <c r="A30" s="5" t="s">
        <v>33</v>
      </c>
      <c r="B30" s="3"/>
      <c r="C30" s="25">
        <v>8493225817</v>
      </c>
      <c r="D30" s="25"/>
      <c r="E30" s="26">
        <v>10367578365</v>
      </c>
      <c r="F30" s="27">
        <v>10613050525</v>
      </c>
      <c r="G30" s="27">
        <v>810780719</v>
      </c>
      <c r="H30" s="27">
        <v>562498766</v>
      </c>
      <c r="I30" s="27">
        <v>240395484</v>
      </c>
      <c r="J30" s="27">
        <v>1613674969</v>
      </c>
      <c r="K30" s="27">
        <v>618529365</v>
      </c>
      <c r="L30" s="27">
        <v>556765924</v>
      </c>
      <c r="M30" s="27">
        <v>653089757</v>
      </c>
      <c r="N30" s="27">
        <v>1828385046</v>
      </c>
      <c r="O30" s="27">
        <v>651268486</v>
      </c>
      <c r="P30" s="27">
        <v>536775369</v>
      </c>
      <c r="Q30" s="27">
        <v>587306388</v>
      </c>
      <c r="R30" s="27">
        <v>1775350243</v>
      </c>
      <c r="S30" s="27"/>
      <c r="T30" s="27"/>
      <c r="U30" s="27"/>
      <c r="V30" s="27"/>
      <c r="W30" s="27">
        <v>5217410258</v>
      </c>
      <c r="X30" s="27">
        <v>8009741735</v>
      </c>
      <c r="Y30" s="27">
        <v>-2792331477</v>
      </c>
      <c r="Z30" s="7">
        <v>-34.86</v>
      </c>
      <c r="AA30" s="25">
        <v>10613050525</v>
      </c>
    </row>
    <row r="31" spans="1:27" ht="12.75">
      <c r="A31" s="5" t="s">
        <v>34</v>
      </c>
      <c r="B31" s="3"/>
      <c r="C31" s="22">
        <v>114549696</v>
      </c>
      <c r="D31" s="22"/>
      <c r="E31" s="23">
        <v>145679133</v>
      </c>
      <c r="F31" s="24">
        <v>154022950</v>
      </c>
      <c r="G31" s="24">
        <v>-3953120</v>
      </c>
      <c r="H31" s="24">
        <v>11324615</v>
      </c>
      <c r="I31" s="24">
        <v>-935992</v>
      </c>
      <c r="J31" s="24">
        <v>6435503</v>
      </c>
      <c r="K31" s="24">
        <v>12574280</v>
      </c>
      <c r="L31" s="24">
        <v>12813079</v>
      </c>
      <c r="M31" s="24">
        <v>11606889</v>
      </c>
      <c r="N31" s="24">
        <v>36994248</v>
      </c>
      <c r="O31" s="24">
        <v>7697481</v>
      </c>
      <c r="P31" s="24">
        <v>8874720</v>
      </c>
      <c r="Q31" s="24">
        <v>8143199</v>
      </c>
      <c r="R31" s="24">
        <v>24715400</v>
      </c>
      <c r="S31" s="24"/>
      <c r="T31" s="24"/>
      <c r="U31" s="24"/>
      <c r="V31" s="24"/>
      <c r="W31" s="24">
        <v>68145151</v>
      </c>
      <c r="X31" s="24">
        <v>113128785</v>
      </c>
      <c r="Y31" s="24">
        <v>-44983634</v>
      </c>
      <c r="Z31" s="6">
        <v>-39.76</v>
      </c>
      <c r="AA31" s="22">
        <v>154022950</v>
      </c>
    </row>
    <row r="32" spans="1:27" ht="12.75">
      <c r="A32" s="2" t="s">
        <v>35</v>
      </c>
      <c r="B32" s="3"/>
      <c r="C32" s="19">
        <f aca="true" t="shared" si="6" ref="C32:Y32">SUM(C33:C37)</f>
        <v>4186936299</v>
      </c>
      <c r="D32" s="19">
        <f>SUM(D33:D37)</f>
        <v>0</v>
      </c>
      <c r="E32" s="20">
        <f t="shared" si="6"/>
        <v>6260167319</v>
      </c>
      <c r="F32" s="21">
        <f t="shared" si="6"/>
        <v>6508471499</v>
      </c>
      <c r="G32" s="21">
        <f t="shared" si="6"/>
        <v>173024352</v>
      </c>
      <c r="H32" s="21">
        <f t="shared" si="6"/>
        <v>373666986</v>
      </c>
      <c r="I32" s="21">
        <f t="shared" si="6"/>
        <v>122997102</v>
      </c>
      <c r="J32" s="21">
        <f t="shared" si="6"/>
        <v>669688440</v>
      </c>
      <c r="K32" s="21">
        <f t="shared" si="6"/>
        <v>348652563</v>
      </c>
      <c r="L32" s="21">
        <f t="shared" si="6"/>
        <v>344240105</v>
      </c>
      <c r="M32" s="21">
        <f t="shared" si="6"/>
        <v>391783287</v>
      </c>
      <c r="N32" s="21">
        <f t="shared" si="6"/>
        <v>1084675955</v>
      </c>
      <c r="O32" s="21">
        <f t="shared" si="6"/>
        <v>339637117</v>
      </c>
      <c r="P32" s="21">
        <f t="shared" si="6"/>
        <v>396386940</v>
      </c>
      <c r="Q32" s="21">
        <f t="shared" si="6"/>
        <v>395109280</v>
      </c>
      <c r="R32" s="21">
        <f t="shared" si="6"/>
        <v>1131133337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2885497732</v>
      </c>
      <c r="X32" s="21">
        <f t="shared" si="6"/>
        <v>4820094611</v>
      </c>
      <c r="Y32" s="21">
        <f t="shared" si="6"/>
        <v>-1934596879</v>
      </c>
      <c r="Z32" s="4">
        <f>+IF(X32&lt;&gt;0,+(Y32/X32)*100,0)</f>
        <v>-40.13607688498544</v>
      </c>
      <c r="AA32" s="19">
        <f>SUM(AA33:AA37)</f>
        <v>6508471499</v>
      </c>
    </row>
    <row r="33" spans="1:27" ht="12.75">
      <c r="A33" s="5" t="s">
        <v>36</v>
      </c>
      <c r="B33" s="3"/>
      <c r="C33" s="22">
        <v>963164608</v>
      </c>
      <c r="D33" s="22"/>
      <c r="E33" s="23">
        <v>1486749411</v>
      </c>
      <c r="F33" s="24">
        <v>1509959512</v>
      </c>
      <c r="G33" s="24">
        <v>16570280</v>
      </c>
      <c r="H33" s="24">
        <v>77531640</v>
      </c>
      <c r="I33" s="24">
        <v>-10591942</v>
      </c>
      <c r="J33" s="24">
        <v>83509978</v>
      </c>
      <c r="K33" s="24">
        <v>68244738</v>
      </c>
      <c r="L33" s="24">
        <v>69608536</v>
      </c>
      <c r="M33" s="24">
        <v>90726405</v>
      </c>
      <c r="N33" s="24">
        <v>228579679</v>
      </c>
      <c r="O33" s="24">
        <v>57235685</v>
      </c>
      <c r="P33" s="24">
        <v>87482465</v>
      </c>
      <c r="Q33" s="24">
        <v>80755094</v>
      </c>
      <c r="R33" s="24">
        <v>225473244</v>
      </c>
      <c r="S33" s="24"/>
      <c r="T33" s="24"/>
      <c r="U33" s="24"/>
      <c r="V33" s="24"/>
      <c r="W33" s="24">
        <v>537562901</v>
      </c>
      <c r="X33" s="24">
        <v>1121297341</v>
      </c>
      <c r="Y33" s="24">
        <v>-583734440</v>
      </c>
      <c r="Z33" s="6">
        <v>-52.06</v>
      </c>
      <c r="AA33" s="22">
        <v>1509959512</v>
      </c>
    </row>
    <row r="34" spans="1:27" ht="12.75">
      <c r="A34" s="5" t="s">
        <v>37</v>
      </c>
      <c r="B34" s="3"/>
      <c r="C34" s="22">
        <v>1170272499</v>
      </c>
      <c r="D34" s="22"/>
      <c r="E34" s="23">
        <v>1525449730</v>
      </c>
      <c r="F34" s="24">
        <v>1506844558</v>
      </c>
      <c r="G34" s="24">
        <v>5477505</v>
      </c>
      <c r="H34" s="24">
        <v>93844472</v>
      </c>
      <c r="I34" s="24">
        <v>-44601959</v>
      </c>
      <c r="J34" s="24">
        <v>54720018</v>
      </c>
      <c r="K34" s="24">
        <v>93191353</v>
      </c>
      <c r="L34" s="24">
        <v>89163045</v>
      </c>
      <c r="M34" s="24">
        <v>96068152</v>
      </c>
      <c r="N34" s="24">
        <v>278422550</v>
      </c>
      <c r="O34" s="24">
        <v>100718241</v>
      </c>
      <c r="P34" s="24">
        <v>105084825</v>
      </c>
      <c r="Q34" s="24">
        <v>104437134</v>
      </c>
      <c r="R34" s="24">
        <v>310240200</v>
      </c>
      <c r="S34" s="24"/>
      <c r="T34" s="24"/>
      <c r="U34" s="24"/>
      <c r="V34" s="24"/>
      <c r="W34" s="24">
        <v>643382768</v>
      </c>
      <c r="X34" s="24">
        <v>1123331628</v>
      </c>
      <c r="Y34" s="24">
        <v>-479948860</v>
      </c>
      <c r="Z34" s="6">
        <v>-42.73</v>
      </c>
      <c r="AA34" s="22">
        <v>1506844558</v>
      </c>
    </row>
    <row r="35" spans="1:27" ht="12.75">
      <c r="A35" s="5" t="s">
        <v>38</v>
      </c>
      <c r="B35" s="3"/>
      <c r="C35" s="22">
        <v>1478981990</v>
      </c>
      <c r="D35" s="22"/>
      <c r="E35" s="23">
        <v>2414957281</v>
      </c>
      <c r="F35" s="24">
        <v>2448427392</v>
      </c>
      <c r="G35" s="24">
        <v>129524661</v>
      </c>
      <c r="H35" s="24">
        <v>152757005</v>
      </c>
      <c r="I35" s="24">
        <v>158362173</v>
      </c>
      <c r="J35" s="24">
        <v>440643839</v>
      </c>
      <c r="K35" s="24">
        <v>140411076</v>
      </c>
      <c r="L35" s="24">
        <v>140815365</v>
      </c>
      <c r="M35" s="24">
        <v>148650794</v>
      </c>
      <c r="N35" s="24">
        <v>429877235</v>
      </c>
      <c r="O35" s="24">
        <v>139487560</v>
      </c>
      <c r="P35" s="24">
        <v>162592356</v>
      </c>
      <c r="Q35" s="24">
        <v>163351595</v>
      </c>
      <c r="R35" s="24">
        <v>465431511</v>
      </c>
      <c r="S35" s="24"/>
      <c r="T35" s="24"/>
      <c r="U35" s="24"/>
      <c r="V35" s="24"/>
      <c r="W35" s="24">
        <v>1335952585</v>
      </c>
      <c r="X35" s="24">
        <v>1768307450</v>
      </c>
      <c r="Y35" s="24">
        <v>-432354865</v>
      </c>
      <c r="Z35" s="6">
        <v>-24.45</v>
      </c>
      <c r="AA35" s="22">
        <v>2448427392</v>
      </c>
    </row>
    <row r="36" spans="1:27" ht="12.75">
      <c r="A36" s="5" t="s">
        <v>39</v>
      </c>
      <c r="B36" s="3"/>
      <c r="C36" s="22">
        <v>441009968</v>
      </c>
      <c r="D36" s="22"/>
      <c r="E36" s="23">
        <v>659844385</v>
      </c>
      <c r="F36" s="24">
        <v>872678717</v>
      </c>
      <c r="G36" s="24">
        <v>12697078</v>
      </c>
      <c r="H36" s="24">
        <v>38477112</v>
      </c>
      <c r="I36" s="24">
        <v>9110523</v>
      </c>
      <c r="J36" s="24">
        <v>60284713</v>
      </c>
      <c r="K36" s="24">
        <v>37291540</v>
      </c>
      <c r="L36" s="24">
        <v>34050913</v>
      </c>
      <c r="M36" s="24">
        <v>46542516</v>
      </c>
      <c r="N36" s="24">
        <v>117884969</v>
      </c>
      <c r="O36" s="24">
        <v>31284664</v>
      </c>
      <c r="P36" s="24">
        <v>28471534</v>
      </c>
      <c r="Q36" s="24">
        <v>34566844</v>
      </c>
      <c r="R36" s="24">
        <v>94323042</v>
      </c>
      <c r="S36" s="24"/>
      <c r="T36" s="24"/>
      <c r="U36" s="24"/>
      <c r="V36" s="24"/>
      <c r="W36" s="24">
        <v>272492724</v>
      </c>
      <c r="X36" s="24">
        <v>679034033</v>
      </c>
      <c r="Y36" s="24">
        <v>-406541309</v>
      </c>
      <c r="Z36" s="6">
        <v>-59.87</v>
      </c>
      <c r="AA36" s="22">
        <v>872678717</v>
      </c>
    </row>
    <row r="37" spans="1:27" ht="12.75">
      <c r="A37" s="5" t="s">
        <v>40</v>
      </c>
      <c r="B37" s="3"/>
      <c r="C37" s="25">
        <v>133507234</v>
      </c>
      <c r="D37" s="25"/>
      <c r="E37" s="26">
        <v>173166512</v>
      </c>
      <c r="F37" s="27">
        <v>170561320</v>
      </c>
      <c r="G37" s="27">
        <v>8754828</v>
      </c>
      <c r="H37" s="27">
        <v>11056757</v>
      </c>
      <c r="I37" s="27">
        <v>10718307</v>
      </c>
      <c r="J37" s="27">
        <v>30529892</v>
      </c>
      <c r="K37" s="27">
        <v>9513856</v>
      </c>
      <c r="L37" s="27">
        <v>10602246</v>
      </c>
      <c r="M37" s="27">
        <v>9795420</v>
      </c>
      <c r="N37" s="27">
        <v>29911522</v>
      </c>
      <c r="O37" s="27">
        <v>10910967</v>
      </c>
      <c r="P37" s="27">
        <v>12755760</v>
      </c>
      <c r="Q37" s="27">
        <v>11998613</v>
      </c>
      <c r="R37" s="27">
        <v>35665340</v>
      </c>
      <c r="S37" s="27"/>
      <c r="T37" s="27"/>
      <c r="U37" s="27"/>
      <c r="V37" s="27"/>
      <c r="W37" s="27">
        <v>96106754</v>
      </c>
      <c r="X37" s="27">
        <v>128124159</v>
      </c>
      <c r="Y37" s="27">
        <v>-32017405</v>
      </c>
      <c r="Z37" s="7">
        <v>-24.99</v>
      </c>
      <c r="AA37" s="25">
        <v>170561320</v>
      </c>
    </row>
    <row r="38" spans="1:27" ht="12.75">
      <c r="A38" s="2" t="s">
        <v>41</v>
      </c>
      <c r="B38" s="8"/>
      <c r="C38" s="19">
        <f aca="true" t="shared" si="7" ref="C38:Y38">SUM(C39:C41)</f>
        <v>5186914862</v>
      </c>
      <c r="D38" s="19">
        <f>SUM(D39:D41)</f>
        <v>0</v>
      </c>
      <c r="E38" s="20">
        <f t="shared" si="7"/>
        <v>4877354935</v>
      </c>
      <c r="F38" s="21">
        <f t="shared" si="7"/>
        <v>5193745953</v>
      </c>
      <c r="G38" s="21">
        <f t="shared" si="7"/>
        <v>32335848</v>
      </c>
      <c r="H38" s="21">
        <f t="shared" si="7"/>
        <v>282486938</v>
      </c>
      <c r="I38" s="21">
        <f t="shared" si="7"/>
        <v>49783038</v>
      </c>
      <c r="J38" s="21">
        <f t="shared" si="7"/>
        <v>364605824</v>
      </c>
      <c r="K38" s="21">
        <f t="shared" si="7"/>
        <v>261699751</v>
      </c>
      <c r="L38" s="21">
        <f t="shared" si="7"/>
        <v>249306139</v>
      </c>
      <c r="M38" s="21">
        <f t="shared" si="7"/>
        <v>456871439</v>
      </c>
      <c r="N38" s="21">
        <f t="shared" si="7"/>
        <v>967877329</v>
      </c>
      <c r="O38" s="21">
        <f t="shared" si="7"/>
        <v>242331554</v>
      </c>
      <c r="P38" s="21">
        <f t="shared" si="7"/>
        <v>377868644</v>
      </c>
      <c r="Q38" s="21">
        <f t="shared" si="7"/>
        <v>348989076</v>
      </c>
      <c r="R38" s="21">
        <f t="shared" si="7"/>
        <v>969189274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2301672427</v>
      </c>
      <c r="X38" s="21">
        <f t="shared" si="7"/>
        <v>3798206611</v>
      </c>
      <c r="Y38" s="21">
        <f t="shared" si="7"/>
        <v>-1496534184</v>
      </c>
      <c r="Z38" s="4">
        <f>+IF(X38&lt;&gt;0,+(Y38/X38)*100,0)</f>
        <v>-39.40107364527991</v>
      </c>
      <c r="AA38" s="19">
        <f>SUM(AA39:AA41)</f>
        <v>5193745953</v>
      </c>
    </row>
    <row r="39" spans="1:27" ht="12.75">
      <c r="A39" s="5" t="s">
        <v>42</v>
      </c>
      <c r="B39" s="3"/>
      <c r="C39" s="22">
        <v>1007666133</v>
      </c>
      <c r="D39" s="22"/>
      <c r="E39" s="23">
        <v>1422489163</v>
      </c>
      <c r="F39" s="24">
        <v>1453671451</v>
      </c>
      <c r="G39" s="24">
        <v>34227641</v>
      </c>
      <c r="H39" s="24">
        <v>82449936</v>
      </c>
      <c r="I39" s="24">
        <v>-6408577</v>
      </c>
      <c r="J39" s="24">
        <v>110269000</v>
      </c>
      <c r="K39" s="24">
        <v>83993971</v>
      </c>
      <c r="L39" s="24">
        <v>80611538</v>
      </c>
      <c r="M39" s="24">
        <v>84265521</v>
      </c>
      <c r="N39" s="24">
        <v>248871030</v>
      </c>
      <c r="O39" s="24">
        <v>79095028</v>
      </c>
      <c r="P39" s="24">
        <v>104676652</v>
      </c>
      <c r="Q39" s="24">
        <v>95497224</v>
      </c>
      <c r="R39" s="24">
        <v>279268904</v>
      </c>
      <c r="S39" s="24"/>
      <c r="T39" s="24"/>
      <c r="U39" s="24"/>
      <c r="V39" s="24"/>
      <c r="W39" s="24">
        <v>638408934</v>
      </c>
      <c r="X39" s="24">
        <v>1093950628</v>
      </c>
      <c r="Y39" s="24">
        <v>-455541694</v>
      </c>
      <c r="Z39" s="6">
        <v>-41.64</v>
      </c>
      <c r="AA39" s="22">
        <v>1453671451</v>
      </c>
    </row>
    <row r="40" spans="1:27" ht="12.75">
      <c r="A40" s="5" t="s">
        <v>43</v>
      </c>
      <c r="B40" s="3"/>
      <c r="C40" s="22">
        <v>4081368037</v>
      </c>
      <c r="D40" s="22"/>
      <c r="E40" s="23">
        <v>3254131125</v>
      </c>
      <c r="F40" s="24">
        <v>3546371079</v>
      </c>
      <c r="G40" s="24">
        <v>-1125323</v>
      </c>
      <c r="H40" s="24">
        <v>187202274</v>
      </c>
      <c r="I40" s="24">
        <v>65402021</v>
      </c>
      <c r="J40" s="24">
        <v>251478972</v>
      </c>
      <c r="K40" s="24">
        <v>165278554</v>
      </c>
      <c r="L40" s="24">
        <v>157033178</v>
      </c>
      <c r="M40" s="24">
        <v>360414345</v>
      </c>
      <c r="N40" s="24">
        <v>682726077</v>
      </c>
      <c r="O40" s="24">
        <v>151136722</v>
      </c>
      <c r="P40" s="24">
        <v>259171282</v>
      </c>
      <c r="Q40" s="24">
        <v>242058717</v>
      </c>
      <c r="R40" s="24">
        <v>652366721</v>
      </c>
      <c r="S40" s="24"/>
      <c r="T40" s="24"/>
      <c r="U40" s="24"/>
      <c r="V40" s="24"/>
      <c r="W40" s="24">
        <v>1586571770</v>
      </c>
      <c r="X40" s="24">
        <v>2554729359</v>
      </c>
      <c r="Y40" s="24">
        <v>-968157589</v>
      </c>
      <c r="Z40" s="6">
        <v>-37.9</v>
      </c>
      <c r="AA40" s="22">
        <v>3546371079</v>
      </c>
    </row>
    <row r="41" spans="1:27" ht="12.75">
      <c r="A41" s="5" t="s">
        <v>44</v>
      </c>
      <c r="B41" s="3"/>
      <c r="C41" s="22">
        <v>97880692</v>
      </c>
      <c r="D41" s="22"/>
      <c r="E41" s="23">
        <v>200734647</v>
      </c>
      <c r="F41" s="24">
        <v>193703423</v>
      </c>
      <c r="G41" s="24">
        <v>-766470</v>
      </c>
      <c r="H41" s="24">
        <v>12834728</v>
      </c>
      <c r="I41" s="24">
        <v>-9210406</v>
      </c>
      <c r="J41" s="24">
        <v>2857852</v>
      </c>
      <c r="K41" s="24">
        <v>12427226</v>
      </c>
      <c r="L41" s="24">
        <v>11661423</v>
      </c>
      <c r="M41" s="24">
        <v>12191573</v>
      </c>
      <c r="N41" s="24">
        <v>36280222</v>
      </c>
      <c r="O41" s="24">
        <v>12099804</v>
      </c>
      <c r="P41" s="24">
        <v>14020710</v>
      </c>
      <c r="Q41" s="24">
        <v>11433135</v>
      </c>
      <c r="R41" s="24">
        <v>37553649</v>
      </c>
      <c r="S41" s="24"/>
      <c r="T41" s="24"/>
      <c r="U41" s="24"/>
      <c r="V41" s="24"/>
      <c r="W41" s="24">
        <v>76691723</v>
      </c>
      <c r="X41" s="24">
        <v>149526624</v>
      </c>
      <c r="Y41" s="24">
        <v>-72834901</v>
      </c>
      <c r="Z41" s="6">
        <v>-48.71</v>
      </c>
      <c r="AA41" s="22">
        <v>193703423</v>
      </c>
    </row>
    <row r="42" spans="1:27" ht="12.75">
      <c r="A42" s="2" t="s">
        <v>45</v>
      </c>
      <c r="B42" s="8"/>
      <c r="C42" s="19">
        <f aca="true" t="shared" si="8" ref="C42:Y42">SUM(C43:C46)</f>
        <v>24563235435</v>
      </c>
      <c r="D42" s="19">
        <f>SUM(D43:D46)</f>
        <v>0</v>
      </c>
      <c r="E42" s="20">
        <f t="shared" si="8"/>
        <v>34002662790</v>
      </c>
      <c r="F42" s="21">
        <f t="shared" si="8"/>
        <v>33897530525</v>
      </c>
      <c r="G42" s="21">
        <f t="shared" si="8"/>
        <v>169490178</v>
      </c>
      <c r="H42" s="21">
        <f t="shared" si="8"/>
        <v>2601591785</v>
      </c>
      <c r="I42" s="21">
        <f t="shared" si="8"/>
        <v>3016420548</v>
      </c>
      <c r="J42" s="21">
        <f t="shared" si="8"/>
        <v>5787502511</v>
      </c>
      <c r="K42" s="21">
        <f t="shared" si="8"/>
        <v>2274788147</v>
      </c>
      <c r="L42" s="21">
        <f t="shared" si="8"/>
        <v>2050295369</v>
      </c>
      <c r="M42" s="21">
        <f t="shared" si="8"/>
        <v>2932998899</v>
      </c>
      <c r="N42" s="21">
        <f t="shared" si="8"/>
        <v>7258082415</v>
      </c>
      <c r="O42" s="21">
        <f t="shared" si="8"/>
        <v>1976141321</v>
      </c>
      <c r="P42" s="21">
        <f t="shared" si="8"/>
        <v>2155348074</v>
      </c>
      <c r="Q42" s="21">
        <f t="shared" si="8"/>
        <v>2162424268</v>
      </c>
      <c r="R42" s="21">
        <f t="shared" si="8"/>
        <v>6293913663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19339498589</v>
      </c>
      <c r="X42" s="21">
        <f t="shared" si="8"/>
        <v>23846084033</v>
      </c>
      <c r="Y42" s="21">
        <f t="shared" si="8"/>
        <v>-4506585444</v>
      </c>
      <c r="Z42" s="4">
        <f>+IF(X42&lt;&gt;0,+(Y42/X42)*100,0)</f>
        <v>-18.8986394485713</v>
      </c>
      <c r="AA42" s="19">
        <f>SUM(AA43:AA46)</f>
        <v>33897530525</v>
      </c>
    </row>
    <row r="43" spans="1:27" ht="12.75">
      <c r="A43" s="5" t="s">
        <v>46</v>
      </c>
      <c r="B43" s="3"/>
      <c r="C43" s="22">
        <v>13641015682</v>
      </c>
      <c r="D43" s="22"/>
      <c r="E43" s="23">
        <v>20056346020</v>
      </c>
      <c r="F43" s="24">
        <v>20166172490</v>
      </c>
      <c r="G43" s="24">
        <v>671841651</v>
      </c>
      <c r="H43" s="24">
        <v>1563429302</v>
      </c>
      <c r="I43" s="24">
        <v>2241953079</v>
      </c>
      <c r="J43" s="24">
        <v>4477224032</v>
      </c>
      <c r="K43" s="24">
        <v>1272308285</v>
      </c>
      <c r="L43" s="24">
        <v>1404359086</v>
      </c>
      <c r="M43" s="24">
        <v>1697568389</v>
      </c>
      <c r="N43" s="24">
        <v>4374235760</v>
      </c>
      <c r="O43" s="24">
        <v>1148278525</v>
      </c>
      <c r="P43" s="24">
        <v>1247615300</v>
      </c>
      <c r="Q43" s="24">
        <v>1261954923</v>
      </c>
      <c r="R43" s="24">
        <v>3657848748</v>
      </c>
      <c r="S43" s="24"/>
      <c r="T43" s="24"/>
      <c r="U43" s="24"/>
      <c r="V43" s="24"/>
      <c r="W43" s="24">
        <v>12509308540</v>
      </c>
      <c r="X43" s="24">
        <v>14812336679</v>
      </c>
      <c r="Y43" s="24">
        <v>-2303028139</v>
      </c>
      <c r="Z43" s="6">
        <v>-15.55</v>
      </c>
      <c r="AA43" s="22">
        <v>20166172490</v>
      </c>
    </row>
    <row r="44" spans="1:27" ht="12.75">
      <c r="A44" s="5" t="s">
        <v>47</v>
      </c>
      <c r="B44" s="3"/>
      <c r="C44" s="22">
        <v>6672743604</v>
      </c>
      <c r="D44" s="22"/>
      <c r="E44" s="23">
        <v>8429364871</v>
      </c>
      <c r="F44" s="24">
        <v>8232051867</v>
      </c>
      <c r="G44" s="24">
        <v>268562262</v>
      </c>
      <c r="H44" s="24">
        <v>368915008</v>
      </c>
      <c r="I44" s="24">
        <v>597364201</v>
      </c>
      <c r="J44" s="24">
        <v>1234841471</v>
      </c>
      <c r="K44" s="24">
        <v>633475055</v>
      </c>
      <c r="L44" s="24">
        <v>325790429</v>
      </c>
      <c r="M44" s="24">
        <v>765479564</v>
      </c>
      <c r="N44" s="24">
        <v>1724745048</v>
      </c>
      <c r="O44" s="24">
        <v>528764829</v>
      </c>
      <c r="P44" s="24">
        <v>554688778</v>
      </c>
      <c r="Q44" s="24">
        <v>591244836</v>
      </c>
      <c r="R44" s="24">
        <v>1674698443</v>
      </c>
      <c r="S44" s="24"/>
      <c r="T44" s="24"/>
      <c r="U44" s="24"/>
      <c r="V44" s="24"/>
      <c r="W44" s="24">
        <v>4634284962</v>
      </c>
      <c r="X44" s="24">
        <v>4991942950</v>
      </c>
      <c r="Y44" s="24">
        <v>-357657988</v>
      </c>
      <c r="Z44" s="6">
        <v>-7.16</v>
      </c>
      <c r="AA44" s="22">
        <v>8232051867</v>
      </c>
    </row>
    <row r="45" spans="1:27" ht="12.75">
      <c r="A45" s="5" t="s">
        <v>48</v>
      </c>
      <c r="B45" s="3"/>
      <c r="C45" s="25">
        <v>2113195088</v>
      </c>
      <c r="D45" s="25"/>
      <c r="E45" s="26">
        <v>3153910392</v>
      </c>
      <c r="F45" s="27">
        <v>3184243808</v>
      </c>
      <c r="G45" s="27">
        <v>-838469691</v>
      </c>
      <c r="H45" s="27">
        <v>511090820</v>
      </c>
      <c r="I45" s="27">
        <v>105428598</v>
      </c>
      <c r="J45" s="27">
        <v>-221950273</v>
      </c>
      <c r="K45" s="27">
        <v>196900192</v>
      </c>
      <c r="L45" s="27">
        <v>164490531</v>
      </c>
      <c r="M45" s="27">
        <v>263816051</v>
      </c>
      <c r="N45" s="27">
        <v>625206774</v>
      </c>
      <c r="O45" s="27">
        <v>141377253</v>
      </c>
      <c r="P45" s="27">
        <v>166980844</v>
      </c>
      <c r="Q45" s="27">
        <v>154560114</v>
      </c>
      <c r="R45" s="27">
        <v>462918211</v>
      </c>
      <c r="S45" s="27"/>
      <c r="T45" s="27"/>
      <c r="U45" s="27"/>
      <c r="V45" s="27"/>
      <c r="W45" s="27">
        <v>866174712</v>
      </c>
      <c r="X45" s="27">
        <v>2329243368</v>
      </c>
      <c r="Y45" s="27">
        <v>-1463068656</v>
      </c>
      <c r="Z45" s="7">
        <v>-62.81</v>
      </c>
      <c r="AA45" s="25">
        <v>3184243808</v>
      </c>
    </row>
    <row r="46" spans="1:27" ht="12.75">
      <c r="A46" s="5" t="s">
        <v>49</v>
      </c>
      <c r="B46" s="3"/>
      <c r="C46" s="22">
        <v>2136281061</v>
      </c>
      <c r="D46" s="22"/>
      <c r="E46" s="23">
        <v>2363041507</v>
      </c>
      <c r="F46" s="24">
        <v>2315062360</v>
      </c>
      <c r="G46" s="24">
        <v>67555956</v>
      </c>
      <c r="H46" s="24">
        <v>158156655</v>
      </c>
      <c r="I46" s="24">
        <v>71674670</v>
      </c>
      <c r="J46" s="24">
        <v>297387281</v>
      </c>
      <c r="K46" s="24">
        <v>172104615</v>
      </c>
      <c r="L46" s="24">
        <v>155655323</v>
      </c>
      <c r="M46" s="24">
        <v>206134895</v>
      </c>
      <c r="N46" s="24">
        <v>533894833</v>
      </c>
      <c r="O46" s="24">
        <v>157720714</v>
      </c>
      <c r="P46" s="24">
        <v>186063152</v>
      </c>
      <c r="Q46" s="24">
        <v>154664395</v>
      </c>
      <c r="R46" s="24">
        <v>498448261</v>
      </c>
      <c r="S46" s="24"/>
      <c r="T46" s="24"/>
      <c r="U46" s="24"/>
      <c r="V46" s="24"/>
      <c r="W46" s="24">
        <v>1329730375</v>
      </c>
      <c r="X46" s="24">
        <v>1712561036</v>
      </c>
      <c r="Y46" s="24">
        <v>-382830661</v>
      </c>
      <c r="Z46" s="6">
        <v>-22.35</v>
      </c>
      <c r="AA46" s="22">
        <v>2315062360</v>
      </c>
    </row>
    <row r="47" spans="1:27" ht="12.75">
      <c r="A47" s="2" t="s">
        <v>50</v>
      </c>
      <c r="B47" s="8" t="s">
        <v>51</v>
      </c>
      <c r="C47" s="19">
        <v>108198792</v>
      </c>
      <c r="D47" s="19"/>
      <c r="E47" s="20">
        <v>247196437</v>
      </c>
      <c r="F47" s="21">
        <v>241576279</v>
      </c>
      <c r="G47" s="21">
        <v>9609261</v>
      </c>
      <c r="H47" s="21">
        <v>14854760</v>
      </c>
      <c r="I47" s="21">
        <v>6388893</v>
      </c>
      <c r="J47" s="21">
        <v>30852914</v>
      </c>
      <c r="K47" s="21">
        <v>13408899</v>
      </c>
      <c r="L47" s="21">
        <v>12975691</v>
      </c>
      <c r="M47" s="21">
        <v>16307321</v>
      </c>
      <c r="N47" s="21">
        <v>42691911</v>
      </c>
      <c r="O47" s="21">
        <v>11490261</v>
      </c>
      <c r="P47" s="21">
        <v>11262532</v>
      </c>
      <c r="Q47" s="21">
        <v>11511359</v>
      </c>
      <c r="R47" s="21">
        <v>34264152</v>
      </c>
      <c r="S47" s="21"/>
      <c r="T47" s="21"/>
      <c r="U47" s="21"/>
      <c r="V47" s="21"/>
      <c r="W47" s="21">
        <v>107808977</v>
      </c>
      <c r="X47" s="21">
        <v>181335181</v>
      </c>
      <c r="Y47" s="21">
        <v>-73526204</v>
      </c>
      <c r="Z47" s="4">
        <v>-40.55</v>
      </c>
      <c r="AA47" s="19">
        <v>241576279</v>
      </c>
    </row>
    <row r="48" spans="1:27" ht="12.75">
      <c r="A48" s="9" t="s">
        <v>55</v>
      </c>
      <c r="B48" s="10" t="s">
        <v>56</v>
      </c>
      <c r="C48" s="40">
        <f aca="true" t="shared" si="9" ref="C48:Y48">+C28+C32+C38+C42+C47</f>
        <v>44971950394</v>
      </c>
      <c r="D48" s="40">
        <f>+D28+D32+D38+D42+D47</f>
        <v>0</v>
      </c>
      <c r="E48" s="41">
        <f t="shared" si="9"/>
        <v>58934602814</v>
      </c>
      <c r="F48" s="42">
        <f t="shared" si="9"/>
        <v>59563297051</v>
      </c>
      <c r="G48" s="42">
        <f t="shared" si="9"/>
        <v>1305890411</v>
      </c>
      <c r="H48" s="42">
        <f t="shared" si="9"/>
        <v>4030199514</v>
      </c>
      <c r="I48" s="42">
        <f t="shared" si="9"/>
        <v>3547417344</v>
      </c>
      <c r="J48" s="42">
        <f t="shared" si="9"/>
        <v>8883507269</v>
      </c>
      <c r="K48" s="42">
        <f t="shared" si="9"/>
        <v>3705558345</v>
      </c>
      <c r="L48" s="42">
        <f t="shared" si="9"/>
        <v>3398561555</v>
      </c>
      <c r="M48" s="42">
        <f t="shared" si="9"/>
        <v>4684265482</v>
      </c>
      <c r="N48" s="42">
        <f t="shared" si="9"/>
        <v>11788385382</v>
      </c>
      <c r="O48" s="42">
        <f t="shared" si="9"/>
        <v>3419690448</v>
      </c>
      <c r="P48" s="42">
        <f t="shared" si="9"/>
        <v>3622157587</v>
      </c>
      <c r="Q48" s="42">
        <f t="shared" si="9"/>
        <v>3704066162</v>
      </c>
      <c r="R48" s="42">
        <f t="shared" si="9"/>
        <v>10745914197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31417806848</v>
      </c>
      <c r="X48" s="42">
        <f t="shared" si="9"/>
        <v>42953878249</v>
      </c>
      <c r="Y48" s="42">
        <f t="shared" si="9"/>
        <v>-11536071401</v>
      </c>
      <c r="Z48" s="43">
        <f>+IF(X48&lt;&gt;0,+(Y48/X48)*100,0)</f>
        <v>-26.856879684126238</v>
      </c>
      <c r="AA48" s="40">
        <f>+AA28+AA32+AA38+AA42+AA47</f>
        <v>59563297051</v>
      </c>
    </row>
    <row r="49" spans="1:27" ht="12.75">
      <c r="A49" s="14" t="s">
        <v>76</v>
      </c>
      <c r="B49" s="15"/>
      <c r="C49" s="44">
        <f aca="true" t="shared" si="10" ref="C49:Y49">+C25-C48</f>
        <v>-4570098424</v>
      </c>
      <c r="D49" s="44">
        <f>+D25-D48</f>
        <v>0</v>
      </c>
      <c r="E49" s="45">
        <f t="shared" si="10"/>
        <v>2015556926</v>
      </c>
      <c r="F49" s="46">
        <f t="shared" si="10"/>
        <v>2610802596</v>
      </c>
      <c r="G49" s="46">
        <f t="shared" si="10"/>
        <v>3743322024</v>
      </c>
      <c r="H49" s="46">
        <f t="shared" si="10"/>
        <v>826935513</v>
      </c>
      <c r="I49" s="46">
        <f t="shared" si="10"/>
        <v>750227426</v>
      </c>
      <c r="J49" s="46">
        <f t="shared" si="10"/>
        <v>5320484963</v>
      </c>
      <c r="K49" s="46">
        <f t="shared" si="10"/>
        <v>-183092942</v>
      </c>
      <c r="L49" s="46">
        <f t="shared" si="10"/>
        <v>362410193</v>
      </c>
      <c r="M49" s="46">
        <f t="shared" si="10"/>
        <v>818767795</v>
      </c>
      <c r="N49" s="46">
        <f t="shared" si="10"/>
        <v>998085046</v>
      </c>
      <c r="O49" s="46">
        <f t="shared" si="10"/>
        <v>310125359</v>
      </c>
      <c r="P49" s="46">
        <f t="shared" si="10"/>
        <v>168557391</v>
      </c>
      <c r="Q49" s="46">
        <f t="shared" si="10"/>
        <v>1077429795</v>
      </c>
      <c r="R49" s="46">
        <f t="shared" si="10"/>
        <v>1556112545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7874682554</v>
      </c>
      <c r="X49" s="46">
        <f>IF(F25=F48,0,X25-X48)</f>
        <v>2918999712</v>
      </c>
      <c r="Y49" s="46">
        <f t="shared" si="10"/>
        <v>4955682842</v>
      </c>
      <c r="Z49" s="47">
        <f>+IF(X49&lt;&gt;0,+(Y49/X49)*100,0)</f>
        <v>169.77332411603882</v>
      </c>
      <c r="AA49" s="44">
        <f>+AA25-AA48</f>
        <v>2610802596</v>
      </c>
    </row>
    <row r="50" spans="1:27" ht="12.75">
      <c r="A50" s="16" t="s">
        <v>77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2.75">
      <c r="A51" s="17" t="s">
        <v>78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2.75">
      <c r="A52" s="18" t="s">
        <v>79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2.75">
      <c r="A53" s="17" t="s">
        <v>80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81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2.7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2.7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2.7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2.7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2.7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2.7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cellComments="atEnd" horizontalDpi="600" verticalDpi="600" orientation="landscape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53" t="s">
        <v>64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82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/>
      <c r="C3" s="32" t="s">
        <v>6</v>
      </c>
      <c r="D3" s="32" t="s">
        <v>6</v>
      </c>
      <c r="E3" s="33" t="s">
        <v>7</v>
      </c>
      <c r="F3" s="34" t="s">
        <v>8</v>
      </c>
      <c r="G3" s="34" t="s">
        <v>9</v>
      </c>
      <c r="H3" s="34" t="s">
        <v>10</v>
      </c>
      <c r="I3" s="34" t="s">
        <v>11</v>
      </c>
      <c r="J3" s="34" t="s">
        <v>12</v>
      </c>
      <c r="K3" s="34" t="s">
        <v>13</v>
      </c>
      <c r="L3" s="34" t="s">
        <v>14</v>
      </c>
      <c r="M3" s="34" t="s">
        <v>15</v>
      </c>
      <c r="N3" s="34" t="s">
        <v>16</v>
      </c>
      <c r="O3" s="34" t="s">
        <v>17</v>
      </c>
      <c r="P3" s="34" t="s">
        <v>18</v>
      </c>
      <c r="Q3" s="34" t="s">
        <v>19</v>
      </c>
      <c r="R3" s="34" t="s">
        <v>20</v>
      </c>
      <c r="S3" s="34" t="s">
        <v>21</v>
      </c>
      <c r="T3" s="34" t="s">
        <v>22</v>
      </c>
      <c r="U3" s="34" t="s">
        <v>23</v>
      </c>
      <c r="V3" s="34" t="s">
        <v>24</v>
      </c>
      <c r="W3" s="34" t="s">
        <v>25</v>
      </c>
      <c r="X3" s="34" t="s">
        <v>26</v>
      </c>
      <c r="Y3" s="34" t="s">
        <v>27</v>
      </c>
      <c r="Z3" s="34" t="s">
        <v>28</v>
      </c>
      <c r="AA3" s="35" t="s">
        <v>29</v>
      </c>
    </row>
    <row r="4" spans="1:27" ht="12.75">
      <c r="A4" s="12" t="s">
        <v>30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2.75">
      <c r="A5" s="2" t="s">
        <v>31</v>
      </c>
      <c r="B5" s="3"/>
      <c r="C5" s="19">
        <f aca="true" t="shared" si="0" ref="C5:Y5">SUM(C6:C8)</f>
        <v>0</v>
      </c>
      <c r="D5" s="19">
        <f>SUM(D6:D8)</f>
        <v>0</v>
      </c>
      <c r="E5" s="20">
        <f t="shared" si="0"/>
        <v>1288325238</v>
      </c>
      <c r="F5" s="21">
        <f t="shared" si="0"/>
        <v>1259708781</v>
      </c>
      <c r="G5" s="21">
        <f t="shared" si="0"/>
        <v>221997569</v>
      </c>
      <c r="H5" s="21">
        <f t="shared" si="0"/>
        <v>69621802</v>
      </c>
      <c r="I5" s="21">
        <f t="shared" si="0"/>
        <v>72313299</v>
      </c>
      <c r="J5" s="21">
        <f t="shared" si="0"/>
        <v>363932670</v>
      </c>
      <c r="K5" s="21">
        <f t="shared" si="0"/>
        <v>71785479</v>
      </c>
      <c r="L5" s="21">
        <f t="shared" si="0"/>
        <v>76447928</v>
      </c>
      <c r="M5" s="21">
        <f t="shared" si="0"/>
        <v>194249807</v>
      </c>
      <c r="N5" s="21">
        <f t="shared" si="0"/>
        <v>342483214</v>
      </c>
      <c r="O5" s="21">
        <f t="shared" si="0"/>
        <v>74959626</v>
      </c>
      <c r="P5" s="21">
        <f t="shared" si="0"/>
        <v>77620678</v>
      </c>
      <c r="Q5" s="21">
        <f t="shared" si="0"/>
        <v>166864347</v>
      </c>
      <c r="R5" s="21">
        <f t="shared" si="0"/>
        <v>319444651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1025860535</v>
      </c>
      <c r="X5" s="21">
        <f t="shared" si="0"/>
        <v>1123070120</v>
      </c>
      <c r="Y5" s="21">
        <f t="shared" si="0"/>
        <v>-97209585</v>
      </c>
      <c r="Z5" s="4">
        <f>+IF(X5&lt;&gt;0,+(Y5/X5)*100,0)</f>
        <v>-8.655700411653726</v>
      </c>
      <c r="AA5" s="19">
        <f>SUM(AA6:AA8)</f>
        <v>1259708781</v>
      </c>
    </row>
    <row r="6" spans="1:27" ht="12.75">
      <c r="A6" s="5" t="s">
        <v>32</v>
      </c>
      <c r="B6" s="3"/>
      <c r="C6" s="22"/>
      <c r="D6" s="22"/>
      <c r="E6" s="23">
        <v>151191</v>
      </c>
      <c r="F6" s="24">
        <v>5478</v>
      </c>
      <c r="G6" s="24">
        <v>4805</v>
      </c>
      <c r="H6" s="24">
        <v>457</v>
      </c>
      <c r="I6" s="24">
        <v>457</v>
      </c>
      <c r="J6" s="24">
        <v>5719</v>
      </c>
      <c r="K6" s="24">
        <v>457</v>
      </c>
      <c r="L6" s="24">
        <v>457</v>
      </c>
      <c r="M6" s="24">
        <v>457</v>
      </c>
      <c r="N6" s="24">
        <v>1371</v>
      </c>
      <c r="O6" s="24">
        <v>457</v>
      </c>
      <c r="P6" s="24">
        <v>1109</v>
      </c>
      <c r="Q6" s="24">
        <v>457</v>
      </c>
      <c r="R6" s="24">
        <v>2023</v>
      </c>
      <c r="S6" s="24"/>
      <c r="T6" s="24"/>
      <c r="U6" s="24"/>
      <c r="V6" s="24"/>
      <c r="W6" s="24">
        <v>9113</v>
      </c>
      <c r="X6" s="24">
        <v>-9792</v>
      </c>
      <c r="Y6" s="24">
        <v>18905</v>
      </c>
      <c r="Z6" s="6">
        <v>-193.07</v>
      </c>
      <c r="AA6" s="22">
        <v>5478</v>
      </c>
    </row>
    <row r="7" spans="1:27" ht="12.75">
      <c r="A7" s="5" t="s">
        <v>33</v>
      </c>
      <c r="B7" s="3"/>
      <c r="C7" s="25"/>
      <c r="D7" s="25"/>
      <c r="E7" s="26">
        <v>1288174047</v>
      </c>
      <c r="F7" s="27">
        <v>1259703303</v>
      </c>
      <c r="G7" s="27">
        <v>221992764</v>
      </c>
      <c r="H7" s="27">
        <v>69621345</v>
      </c>
      <c r="I7" s="27">
        <v>72312842</v>
      </c>
      <c r="J7" s="27">
        <v>363926951</v>
      </c>
      <c r="K7" s="27">
        <v>71785022</v>
      </c>
      <c r="L7" s="27">
        <v>76447471</v>
      </c>
      <c r="M7" s="27">
        <v>194249350</v>
      </c>
      <c r="N7" s="27">
        <v>342481843</v>
      </c>
      <c r="O7" s="27">
        <v>74959169</v>
      </c>
      <c r="P7" s="27">
        <v>77619569</v>
      </c>
      <c r="Q7" s="27">
        <v>166863890</v>
      </c>
      <c r="R7" s="27">
        <v>319442628</v>
      </c>
      <c r="S7" s="27"/>
      <c r="T7" s="27"/>
      <c r="U7" s="27"/>
      <c r="V7" s="27"/>
      <c r="W7" s="27">
        <v>1025851422</v>
      </c>
      <c r="X7" s="27">
        <v>1123079912</v>
      </c>
      <c r="Y7" s="27">
        <v>-97228490</v>
      </c>
      <c r="Z7" s="7">
        <v>-8.66</v>
      </c>
      <c r="AA7" s="25">
        <v>1259703303</v>
      </c>
    </row>
    <row r="8" spans="1:27" ht="12.75">
      <c r="A8" s="5" t="s">
        <v>34</v>
      </c>
      <c r="B8" s="3"/>
      <c r="C8" s="22"/>
      <c r="D8" s="22"/>
      <c r="E8" s="23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6"/>
      <c r="AA8" s="22"/>
    </row>
    <row r="9" spans="1:27" ht="12.75">
      <c r="A9" s="2" t="s">
        <v>35</v>
      </c>
      <c r="B9" s="3"/>
      <c r="C9" s="19">
        <f aca="true" t="shared" si="1" ref="C9:Y9">SUM(C10:C14)</f>
        <v>0</v>
      </c>
      <c r="D9" s="19">
        <f>SUM(D10:D14)</f>
        <v>0</v>
      </c>
      <c r="E9" s="20">
        <f t="shared" si="1"/>
        <v>38281258</v>
      </c>
      <c r="F9" s="21">
        <f t="shared" si="1"/>
        <v>43336054</v>
      </c>
      <c r="G9" s="21">
        <f t="shared" si="1"/>
        <v>3102666</v>
      </c>
      <c r="H9" s="21">
        <f t="shared" si="1"/>
        <v>2761712</v>
      </c>
      <c r="I9" s="21">
        <f t="shared" si="1"/>
        <v>3260511</v>
      </c>
      <c r="J9" s="21">
        <f t="shared" si="1"/>
        <v>9124889</v>
      </c>
      <c r="K9" s="21">
        <f t="shared" si="1"/>
        <v>4090121</v>
      </c>
      <c r="L9" s="21">
        <f t="shared" si="1"/>
        <v>5182034</v>
      </c>
      <c r="M9" s="21">
        <f t="shared" si="1"/>
        <v>4551980</v>
      </c>
      <c r="N9" s="21">
        <f t="shared" si="1"/>
        <v>13824135</v>
      </c>
      <c r="O9" s="21">
        <f t="shared" si="1"/>
        <v>2874047</v>
      </c>
      <c r="P9" s="21">
        <f t="shared" si="1"/>
        <v>2772572</v>
      </c>
      <c r="Q9" s="21">
        <f t="shared" si="1"/>
        <v>2102628</v>
      </c>
      <c r="R9" s="21">
        <f t="shared" si="1"/>
        <v>7749247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30698271</v>
      </c>
      <c r="X9" s="21">
        <f t="shared" si="1"/>
        <v>16314115</v>
      </c>
      <c r="Y9" s="21">
        <f t="shared" si="1"/>
        <v>14384156</v>
      </c>
      <c r="Z9" s="4">
        <f>+IF(X9&lt;&gt;0,+(Y9/X9)*100,0)</f>
        <v>88.17000493131255</v>
      </c>
      <c r="AA9" s="19">
        <f>SUM(AA10:AA14)</f>
        <v>43336054</v>
      </c>
    </row>
    <row r="10" spans="1:27" ht="12.75">
      <c r="A10" s="5" t="s">
        <v>36</v>
      </c>
      <c r="B10" s="3"/>
      <c r="C10" s="22"/>
      <c r="D10" s="22"/>
      <c r="E10" s="23">
        <v>328313</v>
      </c>
      <c r="F10" s="24">
        <v>458813</v>
      </c>
      <c r="G10" s="24">
        <v>25308</v>
      </c>
      <c r="H10" s="24">
        <v>43633</v>
      </c>
      <c r="I10" s="24">
        <v>31983</v>
      </c>
      <c r="J10" s="24">
        <v>100924</v>
      </c>
      <c r="K10" s="24">
        <v>34189</v>
      </c>
      <c r="L10" s="24">
        <v>33900</v>
      </c>
      <c r="M10" s="24">
        <v>18877</v>
      </c>
      <c r="N10" s="24">
        <v>86966</v>
      </c>
      <c r="O10" s="24">
        <v>157279</v>
      </c>
      <c r="P10" s="24">
        <v>227651</v>
      </c>
      <c r="Q10" s="24">
        <v>38858</v>
      </c>
      <c r="R10" s="24">
        <v>423788</v>
      </c>
      <c r="S10" s="24"/>
      <c r="T10" s="24"/>
      <c r="U10" s="24"/>
      <c r="V10" s="24"/>
      <c r="W10" s="24">
        <v>611678</v>
      </c>
      <c r="X10" s="24">
        <v>334594</v>
      </c>
      <c r="Y10" s="24">
        <v>277084</v>
      </c>
      <c r="Z10" s="6">
        <v>82.81</v>
      </c>
      <c r="AA10" s="22">
        <v>458813</v>
      </c>
    </row>
    <row r="11" spans="1:27" ht="12.75">
      <c r="A11" s="5" t="s">
        <v>37</v>
      </c>
      <c r="B11" s="3"/>
      <c r="C11" s="22"/>
      <c r="D11" s="22"/>
      <c r="E11" s="23">
        <v>2509660</v>
      </c>
      <c r="F11" s="24">
        <v>1436847</v>
      </c>
      <c r="G11" s="24">
        <v>75509</v>
      </c>
      <c r="H11" s="24">
        <v>88387</v>
      </c>
      <c r="I11" s="24">
        <v>91962</v>
      </c>
      <c r="J11" s="24">
        <v>255858</v>
      </c>
      <c r="K11" s="24">
        <v>183331</v>
      </c>
      <c r="L11" s="24">
        <v>131982</v>
      </c>
      <c r="M11" s="24">
        <v>109124</v>
      </c>
      <c r="N11" s="24">
        <v>424437</v>
      </c>
      <c r="O11" s="24">
        <v>112661</v>
      </c>
      <c r="P11" s="24">
        <v>17569</v>
      </c>
      <c r="Q11" s="24">
        <v>58791</v>
      </c>
      <c r="R11" s="24">
        <v>189021</v>
      </c>
      <c r="S11" s="24"/>
      <c r="T11" s="24"/>
      <c r="U11" s="24"/>
      <c r="V11" s="24"/>
      <c r="W11" s="24">
        <v>869316</v>
      </c>
      <c r="X11" s="24">
        <v>3188360</v>
      </c>
      <c r="Y11" s="24">
        <v>-2319044</v>
      </c>
      <c r="Z11" s="6">
        <v>-72.73</v>
      </c>
      <c r="AA11" s="22">
        <v>1436847</v>
      </c>
    </row>
    <row r="12" spans="1:27" ht="12.75">
      <c r="A12" s="5" t="s">
        <v>38</v>
      </c>
      <c r="B12" s="3"/>
      <c r="C12" s="22"/>
      <c r="D12" s="22"/>
      <c r="E12" s="23">
        <v>27298230</v>
      </c>
      <c r="F12" s="24">
        <v>32605710</v>
      </c>
      <c r="G12" s="24">
        <v>2119127</v>
      </c>
      <c r="H12" s="24">
        <v>1946059</v>
      </c>
      <c r="I12" s="24">
        <v>2352069</v>
      </c>
      <c r="J12" s="24">
        <v>6417255</v>
      </c>
      <c r="K12" s="24">
        <v>3349788</v>
      </c>
      <c r="L12" s="24">
        <v>4156339</v>
      </c>
      <c r="M12" s="24">
        <v>3691539</v>
      </c>
      <c r="N12" s="24">
        <v>11197666</v>
      </c>
      <c r="O12" s="24">
        <v>1831085</v>
      </c>
      <c r="P12" s="24">
        <v>1847019</v>
      </c>
      <c r="Q12" s="24">
        <v>1235839</v>
      </c>
      <c r="R12" s="24">
        <v>4913943</v>
      </c>
      <c r="S12" s="24"/>
      <c r="T12" s="24"/>
      <c r="U12" s="24"/>
      <c r="V12" s="24"/>
      <c r="W12" s="24">
        <v>22528864</v>
      </c>
      <c r="X12" s="24">
        <v>5462217</v>
      </c>
      <c r="Y12" s="24">
        <v>17066647</v>
      </c>
      <c r="Z12" s="6">
        <v>312.45</v>
      </c>
      <c r="AA12" s="22">
        <v>32605710</v>
      </c>
    </row>
    <row r="13" spans="1:27" ht="12.75">
      <c r="A13" s="5" t="s">
        <v>39</v>
      </c>
      <c r="B13" s="3"/>
      <c r="C13" s="22"/>
      <c r="D13" s="22"/>
      <c r="E13" s="23">
        <v>8145055</v>
      </c>
      <c r="F13" s="24">
        <v>8834684</v>
      </c>
      <c r="G13" s="24">
        <v>882722</v>
      </c>
      <c r="H13" s="24">
        <v>683633</v>
      </c>
      <c r="I13" s="24">
        <v>784497</v>
      </c>
      <c r="J13" s="24">
        <v>2350852</v>
      </c>
      <c r="K13" s="24">
        <v>522813</v>
      </c>
      <c r="L13" s="24">
        <v>859813</v>
      </c>
      <c r="M13" s="24">
        <v>732440</v>
      </c>
      <c r="N13" s="24">
        <v>2115066</v>
      </c>
      <c r="O13" s="24">
        <v>773022</v>
      </c>
      <c r="P13" s="24">
        <v>680333</v>
      </c>
      <c r="Q13" s="24">
        <v>769140</v>
      </c>
      <c r="R13" s="24">
        <v>2222495</v>
      </c>
      <c r="S13" s="24"/>
      <c r="T13" s="24"/>
      <c r="U13" s="24"/>
      <c r="V13" s="24"/>
      <c r="W13" s="24">
        <v>6688413</v>
      </c>
      <c r="X13" s="24">
        <v>7328944</v>
      </c>
      <c r="Y13" s="24">
        <v>-640531</v>
      </c>
      <c r="Z13" s="6">
        <v>-8.74</v>
      </c>
      <c r="AA13" s="22">
        <v>8834684</v>
      </c>
    </row>
    <row r="14" spans="1:27" ht="12.75">
      <c r="A14" s="5" t="s">
        <v>40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/>
      <c r="AA14" s="25"/>
    </row>
    <row r="15" spans="1:27" ht="12.75">
      <c r="A15" s="2" t="s">
        <v>41</v>
      </c>
      <c r="B15" s="8"/>
      <c r="C15" s="19">
        <f aca="true" t="shared" si="2" ref="C15:Y15">SUM(C16:C18)</f>
        <v>0</v>
      </c>
      <c r="D15" s="19">
        <f>SUM(D16:D18)</f>
        <v>0</v>
      </c>
      <c r="E15" s="20">
        <f t="shared" si="2"/>
        <v>62159198</v>
      </c>
      <c r="F15" s="21">
        <f t="shared" si="2"/>
        <v>60537049</v>
      </c>
      <c r="G15" s="21">
        <f t="shared" si="2"/>
        <v>1008627</v>
      </c>
      <c r="H15" s="21">
        <f t="shared" si="2"/>
        <v>1061120</v>
      </c>
      <c r="I15" s="21">
        <f t="shared" si="2"/>
        <v>1314769</v>
      </c>
      <c r="J15" s="21">
        <f t="shared" si="2"/>
        <v>3384516</v>
      </c>
      <c r="K15" s="21">
        <f t="shared" si="2"/>
        <v>1508962</v>
      </c>
      <c r="L15" s="21">
        <f t="shared" si="2"/>
        <v>1842438</v>
      </c>
      <c r="M15" s="21">
        <f t="shared" si="2"/>
        <v>15523689</v>
      </c>
      <c r="N15" s="21">
        <f t="shared" si="2"/>
        <v>18875089</v>
      </c>
      <c r="O15" s="21">
        <f t="shared" si="2"/>
        <v>1208157</v>
      </c>
      <c r="P15" s="21">
        <f t="shared" si="2"/>
        <v>3956046</v>
      </c>
      <c r="Q15" s="21">
        <f t="shared" si="2"/>
        <v>1276878</v>
      </c>
      <c r="R15" s="21">
        <f t="shared" si="2"/>
        <v>6441081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28700686</v>
      </c>
      <c r="X15" s="21">
        <f t="shared" si="2"/>
        <v>28432995</v>
      </c>
      <c r="Y15" s="21">
        <f t="shared" si="2"/>
        <v>267691</v>
      </c>
      <c r="Z15" s="4">
        <f>+IF(X15&lt;&gt;0,+(Y15/X15)*100,0)</f>
        <v>0.9414801360180312</v>
      </c>
      <c r="AA15" s="19">
        <f>SUM(AA16:AA18)</f>
        <v>60537049</v>
      </c>
    </row>
    <row r="16" spans="1:27" ht="12.75">
      <c r="A16" s="5" t="s">
        <v>42</v>
      </c>
      <c r="B16" s="3"/>
      <c r="C16" s="22"/>
      <c r="D16" s="22"/>
      <c r="E16" s="23">
        <v>20014335</v>
      </c>
      <c r="F16" s="24">
        <v>21503695</v>
      </c>
      <c r="G16" s="24">
        <v>789741</v>
      </c>
      <c r="H16" s="24">
        <v>860111</v>
      </c>
      <c r="I16" s="24">
        <v>1028221</v>
      </c>
      <c r="J16" s="24">
        <v>2678073</v>
      </c>
      <c r="K16" s="24">
        <v>1283559</v>
      </c>
      <c r="L16" s="24">
        <v>1122917</v>
      </c>
      <c r="M16" s="24">
        <v>948643</v>
      </c>
      <c r="N16" s="24">
        <v>3355119</v>
      </c>
      <c r="O16" s="24">
        <v>941198</v>
      </c>
      <c r="P16" s="24">
        <v>3877330</v>
      </c>
      <c r="Q16" s="24">
        <v>1115534</v>
      </c>
      <c r="R16" s="24">
        <v>5934062</v>
      </c>
      <c r="S16" s="24"/>
      <c r="T16" s="24"/>
      <c r="U16" s="24"/>
      <c r="V16" s="24"/>
      <c r="W16" s="24">
        <v>11967254</v>
      </c>
      <c r="X16" s="24">
        <v>8864607</v>
      </c>
      <c r="Y16" s="24">
        <v>3102647</v>
      </c>
      <c r="Z16" s="6">
        <v>35</v>
      </c>
      <c r="AA16" s="22">
        <v>21503695</v>
      </c>
    </row>
    <row r="17" spans="1:27" ht="12.75">
      <c r="A17" s="5" t="s">
        <v>43</v>
      </c>
      <c r="B17" s="3"/>
      <c r="C17" s="22"/>
      <c r="D17" s="22"/>
      <c r="E17" s="23">
        <v>38491756</v>
      </c>
      <c r="F17" s="24">
        <v>35627081</v>
      </c>
      <c r="G17" s="24">
        <v>113696</v>
      </c>
      <c r="H17" s="24">
        <v>13043</v>
      </c>
      <c r="I17" s="24">
        <v>8696</v>
      </c>
      <c r="J17" s="24">
        <v>135435</v>
      </c>
      <c r="K17" s="24">
        <v>31087</v>
      </c>
      <c r="L17" s="24">
        <v>69565</v>
      </c>
      <c r="M17" s="24">
        <v>14293794</v>
      </c>
      <c r="N17" s="24">
        <v>14394446</v>
      </c>
      <c r="O17" s="24">
        <v>13043</v>
      </c>
      <c r="P17" s="24"/>
      <c r="Q17" s="24">
        <v>17391</v>
      </c>
      <c r="R17" s="24">
        <v>30434</v>
      </c>
      <c r="S17" s="24"/>
      <c r="T17" s="24"/>
      <c r="U17" s="24"/>
      <c r="V17" s="24"/>
      <c r="W17" s="24">
        <v>14560315</v>
      </c>
      <c r="X17" s="24">
        <v>16757096</v>
      </c>
      <c r="Y17" s="24">
        <v>-2196781</v>
      </c>
      <c r="Z17" s="6">
        <v>-13.11</v>
      </c>
      <c r="AA17" s="22">
        <v>35627081</v>
      </c>
    </row>
    <row r="18" spans="1:27" ht="12.75">
      <c r="A18" s="5" t="s">
        <v>44</v>
      </c>
      <c r="B18" s="3"/>
      <c r="C18" s="22"/>
      <c r="D18" s="22"/>
      <c r="E18" s="23">
        <v>3653107</v>
      </c>
      <c r="F18" s="24">
        <v>3406273</v>
      </c>
      <c r="G18" s="24">
        <v>105190</v>
      </c>
      <c r="H18" s="24">
        <v>187966</v>
      </c>
      <c r="I18" s="24">
        <v>277852</v>
      </c>
      <c r="J18" s="24">
        <v>571008</v>
      </c>
      <c r="K18" s="24">
        <v>194316</v>
      </c>
      <c r="L18" s="24">
        <v>649956</v>
      </c>
      <c r="M18" s="24">
        <v>281252</v>
      </c>
      <c r="N18" s="24">
        <v>1125524</v>
      </c>
      <c r="O18" s="24">
        <v>253916</v>
      </c>
      <c r="P18" s="24">
        <v>78716</v>
      </c>
      <c r="Q18" s="24">
        <v>143953</v>
      </c>
      <c r="R18" s="24">
        <v>476585</v>
      </c>
      <c r="S18" s="24"/>
      <c r="T18" s="24"/>
      <c r="U18" s="24"/>
      <c r="V18" s="24"/>
      <c r="W18" s="24">
        <v>2173117</v>
      </c>
      <c r="X18" s="24">
        <v>2811292</v>
      </c>
      <c r="Y18" s="24">
        <v>-638175</v>
      </c>
      <c r="Z18" s="6">
        <v>-22.7</v>
      </c>
      <c r="AA18" s="22">
        <v>3406273</v>
      </c>
    </row>
    <row r="19" spans="1:27" ht="12.75">
      <c r="A19" s="2" t="s">
        <v>45</v>
      </c>
      <c r="B19" s="8"/>
      <c r="C19" s="19">
        <f aca="true" t="shared" si="3" ref="C19:Y19">SUM(C20:C23)</f>
        <v>0</v>
      </c>
      <c r="D19" s="19">
        <f>SUM(D20:D23)</f>
        <v>0</v>
      </c>
      <c r="E19" s="20">
        <f t="shared" si="3"/>
        <v>1968220765</v>
      </c>
      <c r="F19" s="21">
        <f t="shared" si="3"/>
        <v>1985264529</v>
      </c>
      <c r="G19" s="21">
        <f t="shared" si="3"/>
        <v>156903640</v>
      </c>
      <c r="H19" s="21">
        <f t="shared" si="3"/>
        <v>145714396</v>
      </c>
      <c r="I19" s="21">
        <f t="shared" si="3"/>
        <v>124722113</v>
      </c>
      <c r="J19" s="21">
        <f t="shared" si="3"/>
        <v>427340149</v>
      </c>
      <c r="K19" s="21">
        <f t="shared" si="3"/>
        <v>136524746</v>
      </c>
      <c r="L19" s="21">
        <f t="shared" si="3"/>
        <v>127441334</v>
      </c>
      <c r="M19" s="21">
        <f t="shared" si="3"/>
        <v>196798691</v>
      </c>
      <c r="N19" s="21">
        <f t="shared" si="3"/>
        <v>460764771</v>
      </c>
      <c r="O19" s="21">
        <f t="shared" si="3"/>
        <v>126665376</v>
      </c>
      <c r="P19" s="21">
        <f t="shared" si="3"/>
        <v>128038888</v>
      </c>
      <c r="Q19" s="21">
        <f t="shared" si="3"/>
        <v>141893828</v>
      </c>
      <c r="R19" s="21">
        <f t="shared" si="3"/>
        <v>396598092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1284703012</v>
      </c>
      <c r="X19" s="21">
        <f t="shared" si="3"/>
        <v>845337584</v>
      </c>
      <c r="Y19" s="21">
        <f t="shared" si="3"/>
        <v>439365428</v>
      </c>
      <c r="Z19" s="4">
        <f>+IF(X19&lt;&gt;0,+(Y19/X19)*100,0)</f>
        <v>51.97514416914888</v>
      </c>
      <c r="AA19" s="19">
        <f>SUM(AA20:AA23)</f>
        <v>1985264529</v>
      </c>
    </row>
    <row r="20" spans="1:27" ht="12.75">
      <c r="A20" s="5" t="s">
        <v>46</v>
      </c>
      <c r="B20" s="3"/>
      <c r="C20" s="22"/>
      <c r="D20" s="22"/>
      <c r="E20" s="23">
        <v>1127025803</v>
      </c>
      <c r="F20" s="24">
        <v>1089599038</v>
      </c>
      <c r="G20" s="24">
        <v>91855592</v>
      </c>
      <c r="H20" s="24">
        <v>87877911</v>
      </c>
      <c r="I20" s="24">
        <v>59458190</v>
      </c>
      <c r="J20" s="24">
        <v>239191693</v>
      </c>
      <c r="K20" s="24">
        <v>71119353</v>
      </c>
      <c r="L20" s="24">
        <v>68800087</v>
      </c>
      <c r="M20" s="24">
        <v>80566298</v>
      </c>
      <c r="N20" s="24">
        <v>220485738</v>
      </c>
      <c r="O20" s="24">
        <v>66285581</v>
      </c>
      <c r="P20" s="24">
        <v>68634844</v>
      </c>
      <c r="Q20" s="24">
        <v>82810322</v>
      </c>
      <c r="R20" s="24">
        <v>217730747</v>
      </c>
      <c r="S20" s="24"/>
      <c r="T20" s="24"/>
      <c r="U20" s="24"/>
      <c r="V20" s="24"/>
      <c r="W20" s="24">
        <v>677408178</v>
      </c>
      <c r="X20" s="24">
        <v>231081481</v>
      </c>
      <c r="Y20" s="24">
        <v>446326697</v>
      </c>
      <c r="Z20" s="6">
        <v>193.15</v>
      </c>
      <c r="AA20" s="22">
        <v>1089599038</v>
      </c>
    </row>
    <row r="21" spans="1:27" ht="12.75">
      <c r="A21" s="5" t="s">
        <v>47</v>
      </c>
      <c r="B21" s="3"/>
      <c r="C21" s="22"/>
      <c r="D21" s="22"/>
      <c r="E21" s="23">
        <v>497915029</v>
      </c>
      <c r="F21" s="24">
        <v>533952976</v>
      </c>
      <c r="G21" s="24">
        <v>39183389</v>
      </c>
      <c r="H21" s="24">
        <v>35446426</v>
      </c>
      <c r="I21" s="24">
        <v>41693060</v>
      </c>
      <c r="J21" s="24">
        <v>116322875</v>
      </c>
      <c r="K21" s="24">
        <v>41747663</v>
      </c>
      <c r="L21" s="24">
        <v>36235750</v>
      </c>
      <c r="M21" s="24">
        <v>57944877</v>
      </c>
      <c r="N21" s="24">
        <v>135928290</v>
      </c>
      <c r="O21" s="24">
        <v>37633448</v>
      </c>
      <c r="P21" s="24">
        <v>36695178</v>
      </c>
      <c r="Q21" s="24">
        <v>36565920</v>
      </c>
      <c r="R21" s="24">
        <v>110894546</v>
      </c>
      <c r="S21" s="24"/>
      <c r="T21" s="24"/>
      <c r="U21" s="24"/>
      <c r="V21" s="24"/>
      <c r="W21" s="24">
        <v>363145711</v>
      </c>
      <c r="X21" s="24">
        <v>379160598</v>
      </c>
      <c r="Y21" s="24">
        <v>-16014887</v>
      </c>
      <c r="Z21" s="6">
        <v>-4.22</v>
      </c>
      <c r="AA21" s="22">
        <v>533952976</v>
      </c>
    </row>
    <row r="22" spans="1:27" ht="12.75">
      <c r="A22" s="5" t="s">
        <v>48</v>
      </c>
      <c r="B22" s="3"/>
      <c r="C22" s="25"/>
      <c r="D22" s="25"/>
      <c r="E22" s="26">
        <v>205875409</v>
      </c>
      <c r="F22" s="27">
        <v>228690374</v>
      </c>
      <c r="G22" s="27">
        <v>15112995</v>
      </c>
      <c r="H22" s="27">
        <v>11527458</v>
      </c>
      <c r="I22" s="27">
        <v>12863488</v>
      </c>
      <c r="J22" s="27">
        <v>39503941</v>
      </c>
      <c r="K22" s="27">
        <v>13049383</v>
      </c>
      <c r="L22" s="27">
        <v>11600915</v>
      </c>
      <c r="M22" s="27">
        <v>47689720</v>
      </c>
      <c r="N22" s="27">
        <v>72340018</v>
      </c>
      <c r="O22" s="27">
        <v>12697925</v>
      </c>
      <c r="P22" s="27">
        <v>12601601</v>
      </c>
      <c r="Q22" s="27">
        <v>12372431</v>
      </c>
      <c r="R22" s="27">
        <v>37671957</v>
      </c>
      <c r="S22" s="27"/>
      <c r="T22" s="27"/>
      <c r="U22" s="27"/>
      <c r="V22" s="27"/>
      <c r="W22" s="27">
        <v>149515916</v>
      </c>
      <c r="X22" s="27">
        <v>121796952</v>
      </c>
      <c r="Y22" s="27">
        <v>27718964</v>
      </c>
      <c r="Z22" s="7">
        <v>22.76</v>
      </c>
      <c r="AA22" s="25">
        <v>228690374</v>
      </c>
    </row>
    <row r="23" spans="1:27" ht="12.75">
      <c r="A23" s="5" t="s">
        <v>49</v>
      </c>
      <c r="B23" s="3"/>
      <c r="C23" s="22"/>
      <c r="D23" s="22"/>
      <c r="E23" s="23">
        <v>137404524</v>
      </c>
      <c r="F23" s="24">
        <v>133022141</v>
      </c>
      <c r="G23" s="24">
        <v>10751664</v>
      </c>
      <c r="H23" s="24">
        <v>10862601</v>
      </c>
      <c r="I23" s="24">
        <v>10707375</v>
      </c>
      <c r="J23" s="24">
        <v>32321640</v>
      </c>
      <c r="K23" s="24">
        <v>10608347</v>
      </c>
      <c r="L23" s="24">
        <v>10804582</v>
      </c>
      <c r="M23" s="24">
        <v>10597796</v>
      </c>
      <c r="N23" s="24">
        <v>32010725</v>
      </c>
      <c r="O23" s="24">
        <v>10048422</v>
      </c>
      <c r="P23" s="24">
        <v>10107265</v>
      </c>
      <c r="Q23" s="24">
        <v>10145155</v>
      </c>
      <c r="R23" s="24">
        <v>30300842</v>
      </c>
      <c r="S23" s="24"/>
      <c r="T23" s="24"/>
      <c r="U23" s="24"/>
      <c r="V23" s="24"/>
      <c r="W23" s="24">
        <v>94633207</v>
      </c>
      <c r="X23" s="24">
        <v>113298553</v>
      </c>
      <c r="Y23" s="24">
        <v>-18665346</v>
      </c>
      <c r="Z23" s="6">
        <v>-16.47</v>
      </c>
      <c r="AA23" s="22">
        <v>133022141</v>
      </c>
    </row>
    <row r="24" spans="1:27" ht="12.75">
      <c r="A24" s="2" t="s">
        <v>50</v>
      </c>
      <c r="B24" s="8" t="s">
        <v>51</v>
      </c>
      <c r="C24" s="19"/>
      <c r="D24" s="19"/>
      <c r="E24" s="20">
        <v>36696338</v>
      </c>
      <c r="F24" s="21">
        <v>22246392</v>
      </c>
      <c r="G24" s="21">
        <v>432024</v>
      </c>
      <c r="H24" s="21">
        <v>975057</v>
      </c>
      <c r="I24" s="21">
        <v>6855655</v>
      </c>
      <c r="J24" s="21">
        <v>8262736</v>
      </c>
      <c r="K24" s="21">
        <v>3655286</v>
      </c>
      <c r="L24" s="21">
        <v>719553</v>
      </c>
      <c r="M24" s="21">
        <v>1107445</v>
      </c>
      <c r="N24" s="21">
        <v>5482284</v>
      </c>
      <c r="O24" s="21">
        <v>833561</v>
      </c>
      <c r="P24" s="21">
        <v>775790</v>
      </c>
      <c r="Q24" s="21">
        <v>566539</v>
      </c>
      <c r="R24" s="21">
        <v>2175890</v>
      </c>
      <c r="S24" s="21"/>
      <c r="T24" s="21"/>
      <c r="U24" s="21"/>
      <c r="V24" s="21"/>
      <c r="W24" s="21">
        <v>15920910</v>
      </c>
      <c r="X24" s="21">
        <v>5795500</v>
      </c>
      <c r="Y24" s="21">
        <v>10125410</v>
      </c>
      <c r="Z24" s="4">
        <v>174.71</v>
      </c>
      <c r="AA24" s="19">
        <v>22246392</v>
      </c>
    </row>
    <row r="25" spans="1:27" ht="12.75">
      <c r="A25" s="9" t="s">
        <v>52</v>
      </c>
      <c r="B25" s="10" t="s">
        <v>53</v>
      </c>
      <c r="C25" s="40">
        <f aca="true" t="shared" si="4" ref="C25:Y25">+C5+C9+C15+C19+C24</f>
        <v>0</v>
      </c>
      <c r="D25" s="40">
        <f>+D5+D9+D15+D19+D24</f>
        <v>0</v>
      </c>
      <c r="E25" s="41">
        <f t="shared" si="4"/>
        <v>3393682797</v>
      </c>
      <c r="F25" s="42">
        <f t="shared" si="4"/>
        <v>3371092805</v>
      </c>
      <c r="G25" s="42">
        <f t="shared" si="4"/>
        <v>383444526</v>
      </c>
      <c r="H25" s="42">
        <f t="shared" si="4"/>
        <v>220134087</v>
      </c>
      <c r="I25" s="42">
        <f t="shared" si="4"/>
        <v>208466347</v>
      </c>
      <c r="J25" s="42">
        <f t="shared" si="4"/>
        <v>812044960</v>
      </c>
      <c r="K25" s="42">
        <f t="shared" si="4"/>
        <v>217564594</v>
      </c>
      <c r="L25" s="42">
        <f t="shared" si="4"/>
        <v>211633287</v>
      </c>
      <c r="M25" s="42">
        <f t="shared" si="4"/>
        <v>412231612</v>
      </c>
      <c r="N25" s="42">
        <f t="shared" si="4"/>
        <v>841429493</v>
      </c>
      <c r="O25" s="42">
        <f t="shared" si="4"/>
        <v>206540767</v>
      </c>
      <c r="P25" s="42">
        <f t="shared" si="4"/>
        <v>213163974</v>
      </c>
      <c r="Q25" s="42">
        <f t="shared" si="4"/>
        <v>312704220</v>
      </c>
      <c r="R25" s="42">
        <f t="shared" si="4"/>
        <v>732408961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2385883414</v>
      </c>
      <c r="X25" s="42">
        <f t="shared" si="4"/>
        <v>2018950314</v>
      </c>
      <c r="Y25" s="42">
        <f t="shared" si="4"/>
        <v>366933100</v>
      </c>
      <c r="Z25" s="43">
        <f>+IF(X25&lt;&gt;0,+(Y25/X25)*100,0)</f>
        <v>18.174449240061882</v>
      </c>
      <c r="AA25" s="40">
        <f>+AA5+AA9+AA15+AA19+AA24</f>
        <v>3371092805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2.75">
      <c r="A27" s="12" t="s">
        <v>54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2.75">
      <c r="A28" s="2" t="s">
        <v>31</v>
      </c>
      <c r="B28" s="3"/>
      <c r="C28" s="19">
        <f aca="true" t="shared" si="5" ref="C28:Y28">SUM(C29:C31)</f>
        <v>0</v>
      </c>
      <c r="D28" s="19">
        <f>SUM(D29:D31)</f>
        <v>0</v>
      </c>
      <c r="E28" s="20">
        <f t="shared" si="5"/>
        <v>614665705</v>
      </c>
      <c r="F28" s="21">
        <f t="shared" si="5"/>
        <v>728541289</v>
      </c>
      <c r="G28" s="21">
        <f t="shared" si="5"/>
        <v>42445883</v>
      </c>
      <c r="H28" s="21">
        <f t="shared" si="5"/>
        <v>42569332</v>
      </c>
      <c r="I28" s="21">
        <f t="shared" si="5"/>
        <v>33440144</v>
      </c>
      <c r="J28" s="21">
        <f t="shared" si="5"/>
        <v>118455359</v>
      </c>
      <c r="K28" s="21">
        <f t="shared" si="5"/>
        <v>42387028</v>
      </c>
      <c r="L28" s="21">
        <f t="shared" si="5"/>
        <v>57416455</v>
      </c>
      <c r="M28" s="21">
        <f t="shared" si="5"/>
        <v>37682140</v>
      </c>
      <c r="N28" s="21">
        <f t="shared" si="5"/>
        <v>137485623</v>
      </c>
      <c r="O28" s="21">
        <f t="shared" si="5"/>
        <v>33007939</v>
      </c>
      <c r="P28" s="21">
        <f t="shared" si="5"/>
        <v>38337562</v>
      </c>
      <c r="Q28" s="21">
        <f t="shared" si="5"/>
        <v>35852014</v>
      </c>
      <c r="R28" s="21">
        <f t="shared" si="5"/>
        <v>107197515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363138497</v>
      </c>
      <c r="X28" s="21">
        <f t="shared" si="5"/>
        <v>644604282</v>
      </c>
      <c r="Y28" s="21">
        <f t="shared" si="5"/>
        <v>-281465785</v>
      </c>
      <c r="Z28" s="4">
        <f>+IF(X28&lt;&gt;0,+(Y28/X28)*100,0)</f>
        <v>-43.66489532565655</v>
      </c>
      <c r="AA28" s="19">
        <f>SUM(AA29:AA31)</f>
        <v>728541289</v>
      </c>
    </row>
    <row r="29" spans="1:27" ht="12.75">
      <c r="A29" s="5" t="s">
        <v>32</v>
      </c>
      <c r="B29" s="3"/>
      <c r="C29" s="22"/>
      <c r="D29" s="22"/>
      <c r="E29" s="23">
        <v>136562795</v>
      </c>
      <c r="F29" s="24">
        <v>177178882</v>
      </c>
      <c r="G29" s="24">
        <v>17982377</v>
      </c>
      <c r="H29" s="24">
        <v>18468640</v>
      </c>
      <c r="I29" s="24">
        <v>8306731</v>
      </c>
      <c r="J29" s="24">
        <v>44757748</v>
      </c>
      <c r="K29" s="24">
        <v>16675751</v>
      </c>
      <c r="L29" s="24">
        <v>24581694</v>
      </c>
      <c r="M29" s="24">
        <v>9689902</v>
      </c>
      <c r="N29" s="24">
        <v>50947347</v>
      </c>
      <c r="O29" s="24">
        <v>8259235</v>
      </c>
      <c r="P29" s="24">
        <v>7528873</v>
      </c>
      <c r="Q29" s="24">
        <v>10353762</v>
      </c>
      <c r="R29" s="24">
        <v>26141870</v>
      </c>
      <c r="S29" s="24"/>
      <c r="T29" s="24"/>
      <c r="U29" s="24"/>
      <c r="V29" s="24"/>
      <c r="W29" s="24">
        <v>121846965</v>
      </c>
      <c r="X29" s="24">
        <v>110307310</v>
      </c>
      <c r="Y29" s="24">
        <v>11539655</v>
      </c>
      <c r="Z29" s="6">
        <v>10.46</v>
      </c>
      <c r="AA29" s="22">
        <v>177178882</v>
      </c>
    </row>
    <row r="30" spans="1:27" ht="12.75">
      <c r="A30" s="5" t="s">
        <v>33</v>
      </c>
      <c r="B30" s="3"/>
      <c r="C30" s="25"/>
      <c r="D30" s="25"/>
      <c r="E30" s="26">
        <v>478102910</v>
      </c>
      <c r="F30" s="27">
        <v>551362407</v>
      </c>
      <c r="G30" s="27">
        <v>24463506</v>
      </c>
      <c r="H30" s="27">
        <v>24100692</v>
      </c>
      <c r="I30" s="27">
        <v>25133413</v>
      </c>
      <c r="J30" s="27">
        <v>73697611</v>
      </c>
      <c r="K30" s="27">
        <v>25711277</v>
      </c>
      <c r="L30" s="27">
        <v>32834761</v>
      </c>
      <c r="M30" s="27">
        <v>27992238</v>
      </c>
      <c r="N30" s="27">
        <v>86538276</v>
      </c>
      <c r="O30" s="27">
        <v>24748704</v>
      </c>
      <c r="P30" s="27">
        <v>30808689</v>
      </c>
      <c r="Q30" s="27">
        <v>25498252</v>
      </c>
      <c r="R30" s="27">
        <v>81055645</v>
      </c>
      <c r="S30" s="27"/>
      <c r="T30" s="27"/>
      <c r="U30" s="27"/>
      <c r="V30" s="27"/>
      <c r="W30" s="27">
        <v>241291532</v>
      </c>
      <c r="X30" s="27">
        <v>534296972</v>
      </c>
      <c r="Y30" s="27">
        <v>-293005440</v>
      </c>
      <c r="Z30" s="7">
        <v>-54.84</v>
      </c>
      <c r="AA30" s="25">
        <v>551362407</v>
      </c>
    </row>
    <row r="31" spans="1:27" ht="12.75">
      <c r="A31" s="5" t="s">
        <v>34</v>
      </c>
      <c r="B31" s="3"/>
      <c r="C31" s="22"/>
      <c r="D31" s="22"/>
      <c r="E31" s="23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6"/>
      <c r="AA31" s="22"/>
    </row>
    <row r="32" spans="1:27" ht="12.75">
      <c r="A32" s="2" t="s">
        <v>35</v>
      </c>
      <c r="B32" s="3"/>
      <c r="C32" s="19">
        <f aca="true" t="shared" si="6" ref="C32:Y32">SUM(C33:C37)</f>
        <v>0</v>
      </c>
      <c r="D32" s="19">
        <f>SUM(D33:D37)</f>
        <v>0</v>
      </c>
      <c r="E32" s="20">
        <f t="shared" si="6"/>
        <v>354386448</v>
      </c>
      <c r="F32" s="21">
        <f t="shared" si="6"/>
        <v>360953833</v>
      </c>
      <c r="G32" s="21">
        <f t="shared" si="6"/>
        <v>16675880</v>
      </c>
      <c r="H32" s="21">
        <f t="shared" si="6"/>
        <v>16840198</v>
      </c>
      <c r="I32" s="21">
        <f t="shared" si="6"/>
        <v>17275741</v>
      </c>
      <c r="J32" s="21">
        <f t="shared" si="6"/>
        <v>50791819</v>
      </c>
      <c r="K32" s="21">
        <f t="shared" si="6"/>
        <v>17720027</v>
      </c>
      <c r="L32" s="21">
        <f t="shared" si="6"/>
        <v>18262961</v>
      </c>
      <c r="M32" s="21">
        <f t="shared" si="6"/>
        <v>20610532</v>
      </c>
      <c r="N32" s="21">
        <f t="shared" si="6"/>
        <v>56593520</v>
      </c>
      <c r="O32" s="21">
        <f t="shared" si="6"/>
        <v>17847841</v>
      </c>
      <c r="P32" s="21">
        <f t="shared" si="6"/>
        <v>16220881</v>
      </c>
      <c r="Q32" s="21">
        <f t="shared" si="6"/>
        <v>18064827</v>
      </c>
      <c r="R32" s="21">
        <f t="shared" si="6"/>
        <v>52133549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159518888</v>
      </c>
      <c r="X32" s="21">
        <f t="shared" si="6"/>
        <v>262740121</v>
      </c>
      <c r="Y32" s="21">
        <f t="shared" si="6"/>
        <v>-103221233</v>
      </c>
      <c r="Z32" s="4">
        <f>+IF(X32&lt;&gt;0,+(Y32/X32)*100,0)</f>
        <v>-39.28643733858979</v>
      </c>
      <c r="AA32" s="19">
        <f>SUM(AA33:AA37)</f>
        <v>360953833</v>
      </c>
    </row>
    <row r="33" spans="1:27" ht="12.75">
      <c r="A33" s="5" t="s">
        <v>36</v>
      </c>
      <c r="B33" s="3"/>
      <c r="C33" s="22"/>
      <c r="D33" s="22"/>
      <c r="E33" s="23">
        <v>151695449</v>
      </c>
      <c r="F33" s="24">
        <v>148694591</v>
      </c>
      <c r="G33" s="24">
        <v>2012249</v>
      </c>
      <c r="H33" s="24">
        <v>1962948</v>
      </c>
      <c r="I33" s="24">
        <v>2089525</v>
      </c>
      <c r="J33" s="24">
        <v>6064722</v>
      </c>
      <c r="K33" s="24">
        <v>1963735</v>
      </c>
      <c r="L33" s="24">
        <v>1991540</v>
      </c>
      <c r="M33" s="24">
        <v>2197316</v>
      </c>
      <c r="N33" s="24">
        <v>6152591</v>
      </c>
      <c r="O33" s="24">
        <v>1895963</v>
      </c>
      <c r="P33" s="24">
        <v>1745158</v>
      </c>
      <c r="Q33" s="24">
        <v>1985227</v>
      </c>
      <c r="R33" s="24">
        <v>5626348</v>
      </c>
      <c r="S33" s="24"/>
      <c r="T33" s="24"/>
      <c r="U33" s="24"/>
      <c r="V33" s="24"/>
      <c r="W33" s="24">
        <v>17843661</v>
      </c>
      <c r="X33" s="24">
        <v>112358219</v>
      </c>
      <c r="Y33" s="24">
        <v>-94514558</v>
      </c>
      <c r="Z33" s="6">
        <v>-84.12</v>
      </c>
      <c r="AA33" s="22">
        <v>148694591</v>
      </c>
    </row>
    <row r="34" spans="1:27" ht="12.75">
      <c r="A34" s="5" t="s">
        <v>37</v>
      </c>
      <c r="B34" s="3"/>
      <c r="C34" s="22"/>
      <c r="D34" s="22"/>
      <c r="E34" s="23">
        <v>28377460</v>
      </c>
      <c r="F34" s="24">
        <v>28684245</v>
      </c>
      <c r="G34" s="24">
        <v>2117053</v>
      </c>
      <c r="H34" s="24">
        <v>2065483</v>
      </c>
      <c r="I34" s="24">
        <v>2231462</v>
      </c>
      <c r="J34" s="24">
        <v>6413998</v>
      </c>
      <c r="K34" s="24">
        <v>2123507</v>
      </c>
      <c r="L34" s="24">
        <v>2401816</v>
      </c>
      <c r="M34" s="24">
        <v>2578479</v>
      </c>
      <c r="N34" s="24">
        <v>7103802</v>
      </c>
      <c r="O34" s="24">
        <v>2266832</v>
      </c>
      <c r="P34" s="24">
        <v>2159658</v>
      </c>
      <c r="Q34" s="24">
        <v>2257781</v>
      </c>
      <c r="R34" s="24">
        <v>6684271</v>
      </c>
      <c r="S34" s="24"/>
      <c r="T34" s="24"/>
      <c r="U34" s="24"/>
      <c r="V34" s="24"/>
      <c r="W34" s="24">
        <v>20202071</v>
      </c>
      <c r="X34" s="24">
        <v>21334508</v>
      </c>
      <c r="Y34" s="24">
        <v>-1132437</v>
      </c>
      <c r="Z34" s="6">
        <v>-5.31</v>
      </c>
      <c r="AA34" s="22">
        <v>28684245</v>
      </c>
    </row>
    <row r="35" spans="1:27" ht="12.75">
      <c r="A35" s="5" t="s">
        <v>38</v>
      </c>
      <c r="B35" s="3"/>
      <c r="C35" s="22"/>
      <c r="D35" s="22"/>
      <c r="E35" s="23">
        <v>158471749</v>
      </c>
      <c r="F35" s="24">
        <v>168659081</v>
      </c>
      <c r="G35" s="24">
        <v>11508321</v>
      </c>
      <c r="H35" s="24">
        <v>11738128</v>
      </c>
      <c r="I35" s="24">
        <v>11927837</v>
      </c>
      <c r="J35" s="24">
        <v>35174286</v>
      </c>
      <c r="K35" s="24">
        <v>12595218</v>
      </c>
      <c r="L35" s="24">
        <v>12550958</v>
      </c>
      <c r="M35" s="24">
        <v>14706244</v>
      </c>
      <c r="N35" s="24">
        <v>39852420</v>
      </c>
      <c r="O35" s="24">
        <v>12530925</v>
      </c>
      <c r="P35" s="24">
        <v>11264598</v>
      </c>
      <c r="Q35" s="24">
        <v>12771555</v>
      </c>
      <c r="R35" s="24">
        <v>36567078</v>
      </c>
      <c r="S35" s="24"/>
      <c r="T35" s="24"/>
      <c r="U35" s="24"/>
      <c r="V35" s="24"/>
      <c r="W35" s="24">
        <v>111593784</v>
      </c>
      <c r="X35" s="24">
        <v>117323954</v>
      </c>
      <c r="Y35" s="24">
        <v>-5730170</v>
      </c>
      <c r="Z35" s="6">
        <v>-4.88</v>
      </c>
      <c r="AA35" s="22">
        <v>168659081</v>
      </c>
    </row>
    <row r="36" spans="1:27" ht="12.75">
      <c r="A36" s="5" t="s">
        <v>39</v>
      </c>
      <c r="B36" s="3"/>
      <c r="C36" s="22"/>
      <c r="D36" s="22"/>
      <c r="E36" s="23">
        <v>15841790</v>
      </c>
      <c r="F36" s="24">
        <v>14915916</v>
      </c>
      <c r="G36" s="24">
        <v>1038257</v>
      </c>
      <c r="H36" s="24">
        <v>1073639</v>
      </c>
      <c r="I36" s="24">
        <v>1026917</v>
      </c>
      <c r="J36" s="24">
        <v>3138813</v>
      </c>
      <c r="K36" s="24">
        <v>1037567</v>
      </c>
      <c r="L36" s="24">
        <v>1318647</v>
      </c>
      <c r="M36" s="24">
        <v>1128493</v>
      </c>
      <c r="N36" s="24">
        <v>3484707</v>
      </c>
      <c r="O36" s="24">
        <v>1154121</v>
      </c>
      <c r="P36" s="24">
        <v>1051467</v>
      </c>
      <c r="Q36" s="24">
        <v>1050264</v>
      </c>
      <c r="R36" s="24">
        <v>3255852</v>
      </c>
      <c r="S36" s="24"/>
      <c r="T36" s="24"/>
      <c r="U36" s="24"/>
      <c r="V36" s="24"/>
      <c r="W36" s="24">
        <v>9879372</v>
      </c>
      <c r="X36" s="24">
        <v>11723440</v>
      </c>
      <c r="Y36" s="24">
        <v>-1844068</v>
      </c>
      <c r="Z36" s="6">
        <v>-15.73</v>
      </c>
      <c r="AA36" s="22">
        <v>14915916</v>
      </c>
    </row>
    <row r="37" spans="1:27" ht="12.75">
      <c r="A37" s="5" t="s">
        <v>40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/>
      <c r="AA37" s="25"/>
    </row>
    <row r="38" spans="1:27" ht="12.75">
      <c r="A38" s="2" t="s">
        <v>41</v>
      </c>
      <c r="B38" s="8"/>
      <c r="C38" s="19">
        <f aca="true" t="shared" si="7" ref="C38:Y38">SUM(C39:C41)</f>
        <v>0</v>
      </c>
      <c r="D38" s="19">
        <f>SUM(D39:D41)</f>
        <v>0</v>
      </c>
      <c r="E38" s="20">
        <f t="shared" si="7"/>
        <v>270663637</v>
      </c>
      <c r="F38" s="21">
        <f t="shared" si="7"/>
        <v>264492547</v>
      </c>
      <c r="G38" s="21">
        <f t="shared" si="7"/>
        <v>9447501</v>
      </c>
      <c r="H38" s="21">
        <f t="shared" si="7"/>
        <v>11841756</v>
      </c>
      <c r="I38" s="21">
        <f t="shared" si="7"/>
        <v>12377982</v>
      </c>
      <c r="J38" s="21">
        <f t="shared" si="7"/>
        <v>33667239</v>
      </c>
      <c r="K38" s="21">
        <f t="shared" si="7"/>
        <v>14260016</v>
      </c>
      <c r="L38" s="21">
        <f t="shared" si="7"/>
        <v>13898442</v>
      </c>
      <c r="M38" s="21">
        <f t="shared" si="7"/>
        <v>17158547</v>
      </c>
      <c r="N38" s="21">
        <f t="shared" si="7"/>
        <v>45317005</v>
      </c>
      <c r="O38" s="21">
        <f t="shared" si="7"/>
        <v>10321636</v>
      </c>
      <c r="P38" s="21">
        <f t="shared" si="7"/>
        <v>11707957</v>
      </c>
      <c r="Q38" s="21">
        <f t="shared" si="7"/>
        <v>13857617</v>
      </c>
      <c r="R38" s="21">
        <f t="shared" si="7"/>
        <v>35887210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114871454</v>
      </c>
      <c r="X38" s="21">
        <f t="shared" si="7"/>
        <v>200327116</v>
      </c>
      <c r="Y38" s="21">
        <f t="shared" si="7"/>
        <v>-85455662</v>
      </c>
      <c r="Z38" s="4">
        <f>+IF(X38&lt;&gt;0,+(Y38/X38)*100,0)</f>
        <v>-42.65806032968597</v>
      </c>
      <c r="AA38" s="19">
        <f>SUM(AA39:AA41)</f>
        <v>264492547</v>
      </c>
    </row>
    <row r="39" spans="1:27" ht="12.75">
      <c r="A39" s="5" t="s">
        <v>42</v>
      </c>
      <c r="B39" s="3"/>
      <c r="C39" s="22"/>
      <c r="D39" s="22"/>
      <c r="E39" s="23">
        <v>88997768</v>
      </c>
      <c r="F39" s="24">
        <v>86035917</v>
      </c>
      <c r="G39" s="24">
        <v>5261488</v>
      </c>
      <c r="H39" s="24">
        <v>5686863</v>
      </c>
      <c r="I39" s="24">
        <v>5864636</v>
      </c>
      <c r="J39" s="24">
        <v>16812987</v>
      </c>
      <c r="K39" s="24">
        <v>5556916</v>
      </c>
      <c r="L39" s="24">
        <v>5792441</v>
      </c>
      <c r="M39" s="24">
        <v>6577713</v>
      </c>
      <c r="N39" s="24">
        <v>17927070</v>
      </c>
      <c r="O39" s="24">
        <v>5661594</v>
      </c>
      <c r="P39" s="24">
        <v>5747878</v>
      </c>
      <c r="Q39" s="24">
        <v>5765148</v>
      </c>
      <c r="R39" s="24">
        <v>17174620</v>
      </c>
      <c r="S39" s="24"/>
      <c r="T39" s="24"/>
      <c r="U39" s="24"/>
      <c r="V39" s="24"/>
      <c r="W39" s="24">
        <v>51914677</v>
      </c>
      <c r="X39" s="24">
        <v>67851115</v>
      </c>
      <c r="Y39" s="24">
        <v>-15936438</v>
      </c>
      <c r="Z39" s="6">
        <v>-23.49</v>
      </c>
      <c r="AA39" s="22">
        <v>86035917</v>
      </c>
    </row>
    <row r="40" spans="1:27" ht="12.75">
      <c r="A40" s="5" t="s">
        <v>43</v>
      </c>
      <c r="B40" s="3"/>
      <c r="C40" s="22"/>
      <c r="D40" s="22"/>
      <c r="E40" s="23">
        <v>144988370</v>
      </c>
      <c r="F40" s="24">
        <v>142218942</v>
      </c>
      <c r="G40" s="24">
        <v>2011952</v>
      </c>
      <c r="H40" s="24">
        <v>3717455</v>
      </c>
      <c r="I40" s="24">
        <v>3906673</v>
      </c>
      <c r="J40" s="24">
        <v>9636080</v>
      </c>
      <c r="K40" s="24">
        <v>6361063</v>
      </c>
      <c r="L40" s="24">
        <v>5457779</v>
      </c>
      <c r="M40" s="24">
        <v>7264893</v>
      </c>
      <c r="N40" s="24">
        <v>19083735</v>
      </c>
      <c r="O40" s="24">
        <v>2338057</v>
      </c>
      <c r="P40" s="24">
        <v>3314457</v>
      </c>
      <c r="Q40" s="24">
        <v>5296631</v>
      </c>
      <c r="R40" s="24">
        <v>10949145</v>
      </c>
      <c r="S40" s="24"/>
      <c r="T40" s="24"/>
      <c r="U40" s="24"/>
      <c r="V40" s="24"/>
      <c r="W40" s="24">
        <v>39668960</v>
      </c>
      <c r="X40" s="24">
        <v>103920837</v>
      </c>
      <c r="Y40" s="24">
        <v>-64251877</v>
      </c>
      <c r="Z40" s="6">
        <v>-61.83</v>
      </c>
      <c r="AA40" s="22">
        <v>142218942</v>
      </c>
    </row>
    <row r="41" spans="1:27" ht="12.75">
      <c r="A41" s="5" t="s">
        <v>44</v>
      </c>
      <c r="B41" s="3"/>
      <c r="C41" s="22"/>
      <c r="D41" s="22"/>
      <c r="E41" s="23">
        <v>36677499</v>
      </c>
      <c r="F41" s="24">
        <v>36237688</v>
      </c>
      <c r="G41" s="24">
        <v>2174061</v>
      </c>
      <c r="H41" s="24">
        <v>2437438</v>
      </c>
      <c r="I41" s="24">
        <v>2606673</v>
      </c>
      <c r="J41" s="24">
        <v>7218172</v>
      </c>
      <c r="K41" s="24">
        <v>2342037</v>
      </c>
      <c r="L41" s="24">
        <v>2648222</v>
      </c>
      <c r="M41" s="24">
        <v>3315941</v>
      </c>
      <c r="N41" s="24">
        <v>8306200</v>
      </c>
      <c r="O41" s="24">
        <v>2321985</v>
      </c>
      <c r="P41" s="24">
        <v>2645622</v>
      </c>
      <c r="Q41" s="24">
        <v>2795838</v>
      </c>
      <c r="R41" s="24">
        <v>7763445</v>
      </c>
      <c r="S41" s="24"/>
      <c r="T41" s="24"/>
      <c r="U41" s="24"/>
      <c r="V41" s="24"/>
      <c r="W41" s="24">
        <v>23287817</v>
      </c>
      <c r="X41" s="24">
        <v>28555164</v>
      </c>
      <c r="Y41" s="24">
        <v>-5267347</v>
      </c>
      <c r="Z41" s="6">
        <v>-18.45</v>
      </c>
      <c r="AA41" s="22">
        <v>36237688</v>
      </c>
    </row>
    <row r="42" spans="1:27" ht="12.75">
      <c r="A42" s="2" t="s">
        <v>45</v>
      </c>
      <c r="B42" s="8"/>
      <c r="C42" s="19">
        <f aca="true" t="shared" si="8" ref="C42:Y42">SUM(C43:C46)</f>
        <v>0</v>
      </c>
      <c r="D42" s="19">
        <f>SUM(D43:D46)</f>
        <v>0</v>
      </c>
      <c r="E42" s="20">
        <f t="shared" si="8"/>
        <v>2622185625</v>
      </c>
      <c r="F42" s="21">
        <f t="shared" si="8"/>
        <v>2853277963</v>
      </c>
      <c r="G42" s="21">
        <f t="shared" si="8"/>
        <v>43657385</v>
      </c>
      <c r="H42" s="21">
        <f t="shared" si="8"/>
        <v>222442676</v>
      </c>
      <c r="I42" s="21">
        <f t="shared" si="8"/>
        <v>238999148</v>
      </c>
      <c r="J42" s="21">
        <f t="shared" si="8"/>
        <v>505099209</v>
      </c>
      <c r="K42" s="21">
        <f t="shared" si="8"/>
        <v>186040537</v>
      </c>
      <c r="L42" s="21">
        <f t="shared" si="8"/>
        <v>196710084</v>
      </c>
      <c r="M42" s="21">
        <f t="shared" si="8"/>
        <v>179311247</v>
      </c>
      <c r="N42" s="21">
        <f t="shared" si="8"/>
        <v>562061868</v>
      </c>
      <c r="O42" s="21">
        <f t="shared" si="8"/>
        <v>165877393</v>
      </c>
      <c r="P42" s="21">
        <f t="shared" si="8"/>
        <v>160951231</v>
      </c>
      <c r="Q42" s="21">
        <f t="shared" si="8"/>
        <v>179324813</v>
      </c>
      <c r="R42" s="21">
        <f t="shared" si="8"/>
        <v>506153437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1573314514</v>
      </c>
      <c r="X42" s="21">
        <f t="shared" si="8"/>
        <v>705743401</v>
      </c>
      <c r="Y42" s="21">
        <f t="shared" si="8"/>
        <v>867571113</v>
      </c>
      <c r="Z42" s="4">
        <f>+IF(X42&lt;&gt;0,+(Y42/X42)*100,0)</f>
        <v>122.93010629227265</v>
      </c>
      <c r="AA42" s="19">
        <f>SUM(AA43:AA46)</f>
        <v>2853277963</v>
      </c>
    </row>
    <row r="43" spans="1:27" ht="12.75">
      <c r="A43" s="5" t="s">
        <v>46</v>
      </c>
      <c r="B43" s="3"/>
      <c r="C43" s="22"/>
      <c r="D43" s="22"/>
      <c r="E43" s="23">
        <v>1845719274</v>
      </c>
      <c r="F43" s="24">
        <v>1997538771</v>
      </c>
      <c r="G43" s="24">
        <v>16106402</v>
      </c>
      <c r="H43" s="24">
        <v>196556912</v>
      </c>
      <c r="I43" s="24">
        <v>196475646</v>
      </c>
      <c r="J43" s="24">
        <v>409138960</v>
      </c>
      <c r="K43" s="24">
        <v>143090797</v>
      </c>
      <c r="L43" s="24">
        <v>133019448</v>
      </c>
      <c r="M43" s="24">
        <v>136365171</v>
      </c>
      <c r="N43" s="24">
        <v>412475416</v>
      </c>
      <c r="O43" s="24">
        <v>121362043</v>
      </c>
      <c r="P43" s="24">
        <v>124038374</v>
      </c>
      <c r="Q43" s="24">
        <v>140166986</v>
      </c>
      <c r="R43" s="24">
        <v>385567403</v>
      </c>
      <c r="S43" s="24"/>
      <c r="T43" s="24"/>
      <c r="U43" s="24"/>
      <c r="V43" s="24"/>
      <c r="W43" s="24">
        <v>1207181779</v>
      </c>
      <c r="X43" s="24">
        <v>1203282925</v>
      </c>
      <c r="Y43" s="24">
        <v>3898854</v>
      </c>
      <c r="Z43" s="6">
        <v>0.32</v>
      </c>
      <c r="AA43" s="22">
        <v>1997538771</v>
      </c>
    </row>
    <row r="44" spans="1:27" ht="12.75">
      <c r="A44" s="5" t="s">
        <v>47</v>
      </c>
      <c r="B44" s="3"/>
      <c r="C44" s="22"/>
      <c r="D44" s="22"/>
      <c r="E44" s="23">
        <v>384184339</v>
      </c>
      <c r="F44" s="24">
        <v>412749688</v>
      </c>
      <c r="G44" s="24">
        <v>10196810</v>
      </c>
      <c r="H44" s="24">
        <v>10547353</v>
      </c>
      <c r="I44" s="24">
        <v>22753689</v>
      </c>
      <c r="J44" s="24">
        <v>43497852</v>
      </c>
      <c r="K44" s="24">
        <v>25284082</v>
      </c>
      <c r="L44" s="24">
        <v>38815218</v>
      </c>
      <c r="M44" s="24">
        <v>23255577</v>
      </c>
      <c r="N44" s="24">
        <v>87354877</v>
      </c>
      <c r="O44" s="24">
        <v>24123777</v>
      </c>
      <c r="P44" s="24">
        <v>21583661</v>
      </c>
      <c r="Q44" s="24">
        <v>25004200</v>
      </c>
      <c r="R44" s="24">
        <v>70711638</v>
      </c>
      <c r="S44" s="24"/>
      <c r="T44" s="24"/>
      <c r="U44" s="24"/>
      <c r="V44" s="24"/>
      <c r="W44" s="24">
        <v>201564367</v>
      </c>
      <c r="X44" s="24">
        <v>-796267390</v>
      </c>
      <c r="Y44" s="24">
        <v>997831757</v>
      </c>
      <c r="Z44" s="6">
        <v>-125.31</v>
      </c>
      <c r="AA44" s="22">
        <v>412749688</v>
      </c>
    </row>
    <row r="45" spans="1:27" ht="12.75">
      <c r="A45" s="5" t="s">
        <v>48</v>
      </c>
      <c r="B45" s="3"/>
      <c r="C45" s="25"/>
      <c r="D45" s="25"/>
      <c r="E45" s="26">
        <v>236437230</v>
      </c>
      <c r="F45" s="27">
        <v>258851027</v>
      </c>
      <c r="G45" s="27">
        <v>8233948</v>
      </c>
      <c r="H45" s="27">
        <v>6942919</v>
      </c>
      <c r="I45" s="27">
        <v>9706914</v>
      </c>
      <c r="J45" s="27">
        <v>24883781</v>
      </c>
      <c r="K45" s="27">
        <v>7282053</v>
      </c>
      <c r="L45" s="27">
        <v>13237986</v>
      </c>
      <c r="M45" s="27">
        <v>7884189</v>
      </c>
      <c r="N45" s="27">
        <v>28404228</v>
      </c>
      <c r="O45" s="27">
        <v>8210134</v>
      </c>
      <c r="P45" s="27">
        <v>7537631</v>
      </c>
      <c r="Q45" s="27">
        <v>7355637</v>
      </c>
      <c r="R45" s="27">
        <v>23103402</v>
      </c>
      <c r="S45" s="27"/>
      <c r="T45" s="27"/>
      <c r="U45" s="27"/>
      <c r="V45" s="27"/>
      <c r="W45" s="27">
        <v>76391411</v>
      </c>
      <c r="X45" s="27">
        <v>179563186</v>
      </c>
      <c r="Y45" s="27">
        <v>-103171775</v>
      </c>
      <c r="Z45" s="7">
        <v>-57.46</v>
      </c>
      <c r="AA45" s="25">
        <v>258851027</v>
      </c>
    </row>
    <row r="46" spans="1:27" ht="12.75">
      <c r="A46" s="5" t="s">
        <v>49</v>
      </c>
      <c r="B46" s="3"/>
      <c r="C46" s="22"/>
      <c r="D46" s="22"/>
      <c r="E46" s="23">
        <v>155844782</v>
      </c>
      <c r="F46" s="24">
        <v>184138477</v>
      </c>
      <c r="G46" s="24">
        <v>9120225</v>
      </c>
      <c r="H46" s="24">
        <v>8395492</v>
      </c>
      <c r="I46" s="24">
        <v>10062899</v>
      </c>
      <c r="J46" s="24">
        <v>27578616</v>
      </c>
      <c r="K46" s="24">
        <v>10383605</v>
      </c>
      <c r="L46" s="24">
        <v>11637432</v>
      </c>
      <c r="M46" s="24">
        <v>11806310</v>
      </c>
      <c r="N46" s="24">
        <v>33827347</v>
      </c>
      <c r="O46" s="24">
        <v>12181439</v>
      </c>
      <c r="P46" s="24">
        <v>7791565</v>
      </c>
      <c r="Q46" s="24">
        <v>6797990</v>
      </c>
      <c r="R46" s="24">
        <v>26770994</v>
      </c>
      <c r="S46" s="24"/>
      <c r="T46" s="24"/>
      <c r="U46" s="24"/>
      <c r="V46" s="24"/>
      <c r="W46" s="24">
        <v>88176957</v>
      </c>
      <c r="X46" s="24">
        <v>119164680</v>
      </c>
      <c r="Y46" s="24">
        <v>-30987723</v>
      </c>
      <c r="Z46" s="6">
        <v>-26</v>
      </c>
      <c r="AA46" s="22">
        <v>184138477</v>
      </c>
    </row>
    <row r="47" spans="1:27" ht="12.75">
      <c r="A47" s="2" t="s">
        <v>50</v>
      </c>
      <c r="B47" s="8" t="s">
        <v>51</v>
      </c>
      <c r="C47" s="19"/>
      <c r="D47" s="19"/>
      <c r="E47" s="20">
        <v>26974357</v>
      </c>
      <c r="F47" s="21">
        <v>27881968</v>
      </c>
      <c r="G47" s="21">
        <v>2057169</v>
      </c>
      <c r="H47" s="21">
        <v>2041586</v>
      </c>
      <c r="I47" s="21">
        <v>2232445</v>
      </c>
      <c r="J47" s="21">
        <v>6331200</v>
      </c>
      <c r="K47" s="21">
        <v>2159068</v>
      </c>
      <c r="L47" s="21">
        <v>2140677</v>
      </c>
      <c r="M47" s="21">
        <v>2578467</v>
      </c>
      <c r="N47" s="21">
        <v>6878212</v>
      </c>
      <c r="O47" s="21">
        <v>1965918</v>
      </c>
      <c r="P47" s="21">
        <v>2062220</v>
      </c>
      <c r="Q47" s="21">
        <v>2228210</v>
      </c>
      <c r="R47" s="21">
        <v>6256348</v>
      </c>
      <c r="S47" s="21"/>
      <c r="T47" s="21"/>
      <c r="U47" s="21"/>
      <c r="V47" s="21"/>
      <c r="W47" s="21">
        <v>19465760</v>
      </c>
      <c r="X47" s="21">
        <v>19886037</v>
      </c>
      <c r="Y47" s="21">
        <v>-420277</v>
      </c>
      <c r="Z47" s="4">
        <v>-2.11</v>
      </c>
      <c r="AA47" s="19">
        <v>27881968</v>
      </c>
    </row>
    <row r="48" spans="1:27" ht="12.75">
      <c r="A48" s="9" t="s">
        <v>55</v>
      </c>
      <c r="B48" s="10" t="s">
        <v>56</v>
      </c>
      <c r="C48" s="40">
        <f aca="true" t="shared" si="9" ref="C48:Y48">+C28+C32+C38+C42+C47</f>
        <v>0</v>
      </c>
      <c r="D48" s="40">
        <f>+D28+D32+D38+D42+D47</f>
        <v>0</v>
      </c>
      <c r="E48" s="41">
        <f t="shared" si="9"/>
        <v>3888875772</v>
      </c>
      <c r="F48" s="42">
        <f t="shared" si="9"/>
        <v>4235147600</v>
      </c>
      <c r="G48" s="42">
        <f t="shared" si="9"/>
        <v>114283818</v>
      </c>
      <c r="H48" s="42">
        <f t="shared" si="9"/>
        <v>295735548</v>
      </c>
      <c r="I48" s="42">
        <f t="shared" si="9"/>
        <v>304325460</v>
      </c>
      <c r="J48" s="42">
        <f t="shared" si="9"/>
        <v>714344826</v>
      </c>
      <c r="K48" s="42">
        <f t="shared" si="9"/>
        <v>262566676</v>
      </c>
      <c r="L48" s="42">
        <f t="shared" si="9"/>
        <v>288428619</v>
      </c>
      <c r="M48" s="42">
        <f t="shared" si="9"/>
        <v>257340933</v>
      </c>
      <c r="N48" s="42">
        <f t="shared" si="9"/>
        <v>808336228</v>
      </c>
      <c r="O48" s="42">
        <f t="shared" si="9"/>
        <v>229020727</v>
      </c>
      <c r="P48" s="42">
        <f t="shared" si="9"/>
        <v>229279851</v>
      </c>
      <c r="Q48" s="42">
        <f t="shared" si="9"/>
        <v>249327481</v>
      </c>
      <c r="R48" s="42">
        <f t="shared" si="9"/>
        <v>707628059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2230309113</v>
      </c>
      <c r="X48" s="42">
        <f t="shared" si="9"/>
        <v>1833300957</v>
      </c>
      <c r="Y48" s="42">
        <f t="shared" si="9"/>
        <v>397008156</v>
      </c>
      <c r="Z48" s="43">
        <f>+IF(X48&lt;&gt;0,+(Y48/X48)*100,0)</f>
        <v>21.65537275721828</v>
      </c>
      <c r="AA48" s="40">
        <f>+AA28+AA32+AA38+AA42+AA47</f>
        <v>4235147600</v>
      </c>
    </row>
    <row r="49" spans="1:27" ht="12.75">
      <c r="A49" s="14" t="s">
        <v>76</v>
      </c>
      <c r="B49" s="15"/>
      <c r="C49" s="44">
        <f aca="true" t="shared" si="10" ref="C49:Y49">+C25-C48</f>
        <v>0</v>
      </c>
      <c r="D49" s="44">
        <f>+D25-D48</f>
        <v>0</v>
      </c>
      <c r="E49" s="45">
        <f t="shared" si="10"/>
        <v>-495192975</v>
      </c>
      <c r="F49" s="46">
        <f t="shared" si="10"/>
        <v>-864054795</v>
      </c>
      <c r="G49" s="46">
        <f t="shared" si="10"/>
        <v>269160708</v>
      </c>
      <c r="H49" s="46">
        <f t="shared" si="10"/>
        <v>-75601461</v>
      </c>
      <c r="I49" s="46">
        <f t="shared" si="10"/>
        <v>-95859113</v>
      </c>
      <c r="J49" s="46">
        <f t="shared" si="10"/>
        <v>97700134</v>
      </c>
      <c r="K49" s="46">
        <f t="shared" si="10"/>
        <v>-45002082</v>
      </c>
      <c r="L49" s="46">
        <f t="shared" si="10"/>
        <v>-76795332</v>
      </c>
      <c r="M49" s="46">
        <f t="shared" si="10"/>
        <v>154890679</v>
      </c>
      <c r="N49" s="46">
        <f t="shared" si="10"/>
        <v>33093265</v>
      </c>
      <c r="O49" s="46">
        <f t="shared" si="10"/>
        <v>-22479960</v>
      </c>
      <c r="P49" s="46">
        <f t="shared" si="10"/>
        <v>-16115877</v>
      </c>
      <c r="Q49" s="46">
        <f t="shared" si="10"/>
        <v>63376739</v>
      </c>
      <c r="R49" s="46">
        <f t="shared" si="10"/>
        <v>24780902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155574301</v>
      </c>
      <c r="X49" s="46">
        <f>IF(F25=F48,0,X25-X48)</f>
        <v>185649357</v>
      </c>
      <c r="Y49" s="46">
        <f t="shared" si="10"/>
        <v>-30075056</v>
      </c>
      <c r="Z49" s="47">
        <f>+IF(X49&lt;&gt;0,+(Y49/X49)*100,0)</f>
        <v>-16.199924678435597</v>
      </c>
      <c r="AA49" s="44">
        <f>+AA25-AA48</f>
        <v>-864054795</v>
      </c>
    </row>
    <row r="50" spans="1:27" ht="12.75">
      <c r="A50" s="16" t="s">
        <v>77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2.75">
      <c r="A51" s="17" t="s">
        <v>78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2.75">
      <c r="A52" s="18" t="s">
        <v>79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2.75">
      <c r="A53" s="17" t="s">
        <v>80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81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2.7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2.7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2.7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2.7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2.7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2.7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cellComments="atEnd" horizontalDpi="600" verticalDpi="600" orientation="landscape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53" t="s">
        <v>65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82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/>
      <c r="C3" s="32" t="s">
        <v>6</v>
      </c>
      <c r="D3" s="32" t="s">
        <v>6</v>
      </c>
      <c r="E3" s="33" t="s">
        <v>7</v>
      </c>
      <c r="F3" s="34" t="s">
        <v>8</v>
      </c>
      <c r="G3" s="34" t="s">
        <v>9</v>
      </c>
      <c r="H3" s="34" t="s">
        <v>10</v>
      </c>
      <c r="I3" s="34" t="s">
        <v>11</v>
      </c>
      <c r="J3" s="34" t="s">
        <v>12</v>
      </c>
      <c r="K3" s="34" t="s">
        <v>13</v>
      </c>
      <c r="L3" s="34" t="s">
        <v>14</v>
      </c>
      <c r="M3" s="34" t="s">
        <v>15</v>
      </c>
      <c r="N3" s="34" t="s">
        <v>16</v>
      </c>
      <c r="O3" s="34" t="s">
        <v>17</v>
      </c>
      <c r="P3" s="34" t="s">
        <v>18</v>
      </c>
      <c r="Q3" s="34" t="s">
        <v>19</v>
      </c>
      <c r="R3" s="34" t="s">
        <v>20</v>
      </c>
      <c r="S3" s="34" t="s">
        <v>21</v>
      </c>
      <c r="T3" s="34" t="s">
        <v>22</v>
      </c>
      <c r="U3" s="34" t="s">
        <v>23</v>
      </c>
      <c r="V3" s="34" t="s">
        <v>24</v>
      </c>
      <c r="W3" s="34" t="s">
        <v>25</v>
      </c>
      <c r="X3" s="34" t="s">
        <v>26</v>
      </c>
      <c r="Y3" s="34" t="s">
        <v>27</v>
      </c>
      <c r="Z3" s="34" t="s">
        <v>28</v>
      </c>
      <c r="AA3" s="35" t="s">
        <v>29</v>
      </c>
    </row>
    <row r="4" spans="1:27" ht="12.75">
      <c r="A4" s="12" t="s">
        <v>30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2.75">
      <c r="A5" s="2" t="s">
        <v>31</v>
      </c>
      <c r="B5" s="3"/>
      <c r="C5" s="19">
        <f aca="true" t="shared" si="0" ref="C5:Y5">SUM(C6:C8)</f>
        <v>586284451</v>
      </c>
      <c r="D5" s="19">
        <f>SUM(D6:D8)</f>
        <v>0</v>
      </c>
      <c r="E5" s="20">
        <f t="shared" si="0"/>
        <v>578818906</v>
      </c>
      <c r="F5" s="21">
        <f t="shared" si="0"/>
        <v>588521878</v>
      </c>
      <c r="G5" s="21">
        <f t="shared" si="0"/>
        <v>81560335</v>
      </c>
      <c r="H5" s="21">
        <f t="shared" si="0"/>
        <v>42933088</v>
      </c>
      <c r="I5" s="21">
        <f t="shared" si="0"/>
        <v>37126553</v>
      </c>
      <c r="J5" s="21">
        <f t="shared" si="0"/>
        <v>161619976</v>
      </c>
      <c r="K5" s="21">
        <f t="shared" si="0"/>
        <v>37583569</v>
      </c>
      <c r="L5" s="21">
        <f t="shared" si="0"/>
        <v>53877870</v>
      </c>
      <c r="M5" s="21">
        <f t="shared" si="0"/>
        <v>75319800</v>
      </c>
      <c r="N5" s="21">
        <f t="shared" si="0"/>
        <v>166781239</v>
      </c>
      <c r="O5" s="21">
        <f t="shared" si="0"/>
        <v>42566046</v>
      </c>
      <c r="P5" s="21">
        <f t="shared" si="0"/>
        <v>40365170</v>
      </c>
      <c r="Q5" s="21">
        <f t="shared" si="0"/>
        <v>63962104</v>
      </c>
      <c r="R5" s="21">
        <f t="shared" si="0"/>
        <v>146893320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475294535</v>
      </c>
      <c r="X5" s="21">
        <f t="shared" si="0"/>
        <v>392877906</v>
      </c>
      <c r="Y5" s="21">
        <f t="shared" si="0"/>
        <v>82416629</v>
      </c>
      <c r="Z5" s="4">
        <f>+IF(X5&lt;&gt;0,+(Y5/X5)*100,0)</f>
        <v>20.977669586744334</v>
      </c>
      <c r="AA5" s="19">
        <f>SUM(AA6:AA8)</f>
        <v>588521878</v>
      </c>
    </row>
    <row r="6" spans="1:27" ht="12.75">
      <c r="A6" s="5" t="s">
        <v>32</v>
      </c>
      <c r="B6" s="3"/>
      <c r="C6" s="22">
        <v>86343787</v>
      </c>
      <c r="D6" s="22"/>
      <c r="E6" s="23">
        <v>92283931</v>
      </c>
      <c r="F6" s="24">
        <v>92330802</v>
      </c>
      <c r="G6" s="24">
        <v>38248832</v>
      </c>
      <c r="H6" s="24">
        <v>3109</v>
      </c>
      <c r="I6" s="24">
        <v>15043</v>
      </c>
      <c r="J6" s="24">
        <v>38266984</v>
      </c>
      <c r="K6" s="24">
        <v>1717</v>
      </c>
      <c r="L6" s="24">
        <v>8826</v>
      </c>
      <c r="M6" s="24">
        <v>30597199</v>
      </c>
      <c r="N6" s="24">
        <v>30607742</v>
      </c>
      <c r="O6" s="24">
        <v>37427</v>
      </c>
      <c r="P6" s="24">
        <v>34913</v>
      </c>
      <c r="Q6" s="24">
        <v>22960091</v>
      </c>
      <c r="R6" s="24">
        <v>23032431</v>
      </c>
      <c r="S6" s="24"/>
      <c r="T6" s="24"/>
      <c r="U6" s="24"/>
      <c r="V6" s="24"/>
      <c r="W6" s="24">
        <v>91907157</v>
      </c>
      <c r="X6" s="24">
        <v>74738745</v>
      </c>
      <c r="Y6" s="24">
        <v>17168412</v>
      </c>
      <c r="Z6" s="6">
        <v>22.97</v>
      </c>
      <c r="AA6" s="22">
        <v>92330802</v>
      </c>
    </row>
    <row r="7" spans="1:27" ht="12.75">
      <c r="A7" s="5" t="s">
        <v>33</v>
      </c>
      <c r="B7" s="3"/>
      <c r="C7" s="25">
        <v>499940664</v>
      </c>
      <c r="D7" s="25"/>
      <c r="E7" s="26">
        <v>486534975</v>
      </c>
      <c r="F7" s="27">
        <v>496191076</v>
      </c>
      <c r="G7" s="27">
        <v>43311503</v>
      </c>
      <c r="H7" s="27">
        <v>42929979</v>
      </c>
      <c r="I7" s="27">
        <v>37111510</v>
      </c>
      <c r="J7" s="27">
        <v>123352992</v>
      </c>
      <c r="K7" s="27">
        <v>37581852</v>
      </c>
      <c r="L7" s="27">
        <v>53869044</v>
      </c>
      <c r="M7" s="27">
        <v>44722601</v>
      </c>
      <c r="N7" s="27">
        <v>136173497</v>
      </c>
      <c r="O7" s="27">
        <v>42528619</v>
      </c>
      <c r="P7" s="27">
        <v>40330257</v>
      </c>
      <c r="Q7" s="27">
        <v>41002013</v>
      </c>
      <c r="R7" s="27">
        <v>123860889</v>
      </c>
      <c r="S7" s="27"/>
      <c r="T7" s="27"/>
      <c r="U7" s="27"/>
      <c r="V7" s="27"/>
      <c r="W7" s="27">
        <v>383387378</v>
      </c>
      <c r="X7" s="27">
        <v>318139161</v>
      </c>
      <c r="Y7" s="27">
        <v>65248217</v>
      </c>
      <c r="Z7" s="7">
        <v>20.51</v>
      </c>
      <c r="AA7" s="25">
        <v>496191076</v>
      </c>
    </row>
    <row r="8" spans="1:27" ht="12.75">
      <c r="A8" s="5" t="s">
        <v>34</v>
      </c>
      <c r="B8" s="3"/>
      <c r="C8" s="22"/>
      <c r="D8" s="22"/>
      <c r="E8" s="23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6"/>
      <c r="AA8" s="22"/>
    </row>
    <row r="9" spans="1:27" ht="12.75">
      <c r="A9" s="2" t="s">
        <v>35</v>
      </c>
      <c r="B9" s="3"/>
      <c r="C9" s="19">
        <f aca="true" t="shared" si="1" ref="C9:Y9">SUM(C10:C14)</f>
        <v>40592059</v>
      </c>
      <c r="D9" s="19">
        <f>SUM(D10:D14)</f>
        <v>0</v>
      </c>
      <c r="E9" s="20">
        <f t="shared" si="1"/>
        <v>47199745</v>
      </c>
      <c r="F9" s="21">
        <f t="shared" si="1"/>
        <v>47194119</v>
      </c>
      <c r="G9" s="21">
        <f t="shared" si="1"/>
        <v>670307</v>
      </c>
      <c r="H9" s="21">
        <f t="shared" si="1"/>
        <v>3161545</v>
      </c>
      <c r="I9" s="21">
        <f t="shared" si="1"/>
        <v>3657527</v>
      </c>
      <c r="J9" s="21">
        <f t="shared" si="1"/>
        <v>7489379</v>
      </c>
      <c r="K9" s="21">
        <f t="shared" si="1"/>
        <v>1863748</v>
      </c>
      <c r="L9" s="21">
        <f t="shared" si="1"/>
        <v>2148004</v>
      </c>
      <c r="M9" s="21">
        <f t="shared" si="1"/>
        <v>968004</v>
      </c>
      <c r="N9" s="21">
        <f t="shared" si="1"/>
        <v>4979756</v>
      </c>
      <c r="O9" s="21">
        <f t="shared" si="1"/>
        <v>1163820</v>
      </c>
      <c r="P9" s="21">
        <f t="shared" si="1"/>
        <v>4028385</v>
      </c>
      <c r="Q9" s="21">
        <f t="shared" si="1"/>
        <v>38379389</v>
      </c>
      <c r="R9" s="21">
        <f t="shared" si="1"/>
        <v>43571594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56040729</v>
      </c>
      <c r="X9" s="21">
        <f t="shared" si="1"/>
        <v>21150380</v>
      </c>
      <c r="Y9" s="21">
        <f t="shared" si="1"/>
        <v>34890349</v>
      </c>
      <c r="Z9" s="4">
        <f>+IF(X9&lt;&gt;0,+(Y9/X9)*100,0)</f>
        <v>164.96322524701682</v>
      </c>
      <c r="AA9" s="19">
        <f>SUM(AA10:AA14)</f>
        <v>47194119</v>
      </c>
    </row>
    <row r="10" spans="1:27" ht="12.75">
      <c r="A10" s="5" t="s">
        <v>36</v>
      </c>
      <c r="B10" s="3"/>
      <c r="C10" s="22">
        <v>15964636</v>
      </c>
      <c r="D10" s="22"/>
      <c r="E10" s="23">
        <v>22834043</v>
      </c>
      <c r="F10" s="24">
        <v>22930921</v>
      </c>
      <c r="G10" s="24">
        <v>218286</v>
      </c>
      <c r="H10" s="24">
        <v>2780618</v>
      </c>
      <c r="I10" s="24">
        <v>3192928</v>
      </c>
      <c r="J10" s="24">
        <v>6191832</v>
      </c>
      <c r="K10" s="24">
        <v>910258</v>
      </c>
      <c r="L10" s="24">
        <v>1670691</v>
      </c>
      <c r="M10" s="24">
        <v>696443</v>
      </c>
      <c r="N10" s="24">
        <v>3277392</v>
      </c>
      <c r="O10" s="24">
        <v>318979</v>
      </c>
      <c r="P10" s="24">
        <v>2789728</v>
      </c>
      <c r="Q10" s="24">
        <v>5049650</v>
      </c>
      <c r="R10" s="24">
        <v>8158357</v>
      </c>
      <c r="S10" s="24"/>
      <c r="T10" s="24"/>
      <c r="U10" s="24"/>
      <c r="V10" s="24"/>
      <c r="W10" s="24">
        <v>17627581</v>
      </c>
      <c r="X10" s="24">
        <v>12834646</v>
      </c>
      <c r="Y10" s="24">
        <v>4792935</v>
      </c>
      <c r="Z10" s="6">
        <v>37.34</v>
      </c>
      <c r="AA10" s="22">
        <v>22930921</v>
      </c>
    </row>
    <row r="11" spans="1:27" ht="12.75">
      <c r="A11" s="5" t="s">
        <v>37</v>
      </c>
      <c r="B11" s="3"/>
      <c r="C11" s="22">
        <v>7447353</v>
      </c>
      <c r="D11" s="22"/>
      <c r="E11" s="23">
        <v>3897069</v>
      </c>
      <c r="F11" s="24">
        <v>3943999</v>
      </c>
      <c r="G11" s="24">
        <v>78938</v>
      </c>
      <c r="H11" s="24">
        <v>33284</v>
      </c>
      <c r="I11" s="24">
        <v>73849</v>
      </c>
      <c r="J11" s="24">
        <v>186071</v>
      </c>
      <c r="K11" s="24">
        <v>182028</v>
      </c>
      <c r="L11" s="24">
        <v>93813</v>
      </c>
      <c r="M11" s="24">
        <v>88210</v>
      </c>
      <c r="N11" s="24">
        <v>364051</v>
      </c>
      <c r="O11" s="24">
        <v>318153</v>
      </c>
      <c r="P11" s="24">
        <v>956198</v>
      </c>
      <c r="Q11" s="24">
        <v>790864</v>
      </c>
      <c r="R11" s="24">
        <v>2065215</v>
      </c>
      <c r="S11" s="24"/>
      <c r="T11" s="24"/>
      <c r="U11" s="24"/>
      <c r="V11" s="24"/>
      <c r="W11" s="24">
        <v>2615337</v>
      </c>
      <c r="X11" s="24">
        <v>1398592</v>
      </c>
      <c r="Y11" s="24">
        <v>1216745</v>
      </c>
      <c r="Z11" s="6">
        <v>87</v>
      </c>
      <c r="AA11" s="22">
        <v>3943999</v>
      </c>
    </row>
    <row r="12" spans="1:27" ht="12.75">
      <c r="A12" s="5" t="s">
        <v>38</v>
      </c>
      <c r="B12" s="3"/>
      <c r="C12" s="22">
        <v>17007216</v>
      </c>
      <c r="D12" s="22"/>
      <c r="E12" s="23">
        <v>19967114</v>
      </c>
      <c r="F12" s="24">
        <v>20069513</v>
      </c>
      <c r="G12" s="24">
        <v>365723</v>
      </c>
      <c r="H12" s="24">
        <v>340492</v>
      </c>
      <c r="I12" s="24">
        <v>385339</v>
      </c>
      <c r="J12" s="24">
        <v>1091554</v>
      </c>
      <c r="K12" s="24">
        <v>771462</v>
      </c>
      <c r="L12" s="24">
        <v>383500</v>
      </c>
      <c r="M12" s="24">
        <v>181611</v>
      </c>
      <c r="N12" s="24">
        <v>1336573</v>
      </c>
      <c r="O12" s="24">
        <v>523208</v>
      </c>
      <c r="P12" s="24">
        <v>282459</v>
      </c>
      <c r="Q12" s="24">
        <v>32533655</v>
      </c>
      <c r="R12" s="24">
        <v>33339322</v>
      </c>
      <c r="S12" s="24"/>
      <c r="T12" s="24"/>
      <c r="U12" s="24"/>
      <c r="V12" s="24"/>
      <c r="W12" s="24">
        <v>35767449</v>
      </c>
      <c r="X12" s="24">
        <v>6838474</v>
      </c>
      <c r="Y12" s="24">
        <v>28928975</v>
      </c>
      <c r="Z12" s="6">
        <v>423.03</v>
      </c>
      <c r="AA12" s="22">
        <v>20069513</v>
      </c>
    </row>
    <row r="13" spans="1:27" ht="12.75">
      <c r="A13" s="5" t="s">
        <v>39</v>
      </c>
      <c r="B13" s="3"/>
      <c r="C13" s="22">
        <v>20448</v>
      </c>
      <c r="D13" s="22"/>
      <c r="E13" s="23">
        <v>238400</v>
      </c>
      <c r="F13" s="24">
        <v>221566</v>
      </c>
      <c r="G13" s="24">
        <v>400</v>
      </c>
      <c r="H13" s="24">
        <v>191</v>
      </c>
      <c r="I13" s="24">
        <v>191</v>
      </c>
      <c r="J13" s="24">
        <v>782</v>
      </c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>
        <v>782</v>
      </c>
      <c r="X13" s="24">
        <v>55978</v>
      </c>
      <c r="Y13" s="24">
        <v>-55196</v>
      </c>
      <c r="Z13" s="6">
        <v>-98.6</v>
      </c>
      <c r="AA13" s="22">
        <v>221566</v>
      </c>
    </row>
    <row r="14" spans="1:27" ht="12.75">
      <c r="A14" s="5" t="s">
        <v>40</v>
      </c>
      <c r="B14" s="3"/>
      <c r="C14" s="25">
        <v>152406</v>
      </c>
      <c r="D14" s="25"/>
      <c r="E14" s="26">
        <v>263119</v>
      </c>
      <c r="F14" s="27">
        <v>28120</v>
      </c>
      <c r="G14" s="27">
        <v>6960</v>
      </c>
      <c r="H14" s="27">
        <v>6960</v>
      </c>
      <c r="I14" s="27">
        <v>5220</v>
      </c>
      <c r="J14" s="27">
        <v>19140</v>
      </c>
      <c r="K14" s="27"/>
      <c r="L14" s="27"/>
      <c r="M14" s="27">
        <v>1740</v>
      </c>
      <c r="N14" s="27">
        <v>1740</v>
      </c>
      <c r="O14" s="27">
        <v>3480</v>
      </c>
      <c r="P14" s="27"/>
      <c r="Q14" s="27">
        <v>5220</v>
      </c>
      <c r="R14" s="27">
        <v>8700</v>
      </c>
      <c r="S14" s="27"/>
      <c r="T14" s="27"/>
      <c r="U14" s="27"/>
      <c r="V14" s="27"/>
      <c r="W14" s="27">
        <v>29580</v>
      </c>
      <c r="X14" s="27">
        <v>22690</v>
      </c>
      <c r="Y14" s="27">
        <v>6890</v>
      </c>
      <c r="Z14" s="7">
        <v>30.37</v>
      </c>
      <c r="AA14" s="25">
        <v>28120</v>
      </c>
    </row>
    <row r="15" spans="1:27" ht="12.75">
      <c r="A15" s="2" t="s">
        <v>41</v>
      </c>
      <c r="B15" s="8"/>
      <c r="C15" s="19">
        <f aca="true" t="shared" si="2" ref="C15:Y15">SUM(C16:C18)</f>
        <v>30158453</v>
      </c>
      <c r="D15" s="19">
        <f>SUM(D16:D18)</f>
        <v>0</v>
      </c>
      <c r="E15" s="20">
        <f t="shared" si="2"/>
        <v>26661528</v>
      </c>
      <c r="F15" s="21">
        <f t="shared" si="2"/>
        <v>26924277</v>
      </c>
      <c r="G15" s="21">
        <f t="shared" si="2"/>
        <v>357801</v>
      </c>
      <c r="H15" s="21">
        <f t="shared" si="2"/>
        <v>5607135</v>
      </c>
      <c r="I15" s="21">
        <f t="shared" si="2"/>
        <v>4590210</v>
      </c>
      <c r="J15" s="21">
        <f t="shared" si="2"/>
        <v>10555146</v>
      </c>
      <c r="K15" s="21">
        <f t="shared" si="2"/>
        <v>902370</v>
      </c>
      <c r="L15" s="21">
        <f t="shared" si="2"/>
        <v>2117006</v>
      </c>
      <c r="M15" s="21">
        <f t="shared" si="2"/>
        <v>355243</v>
      </c>
      <c r="N15" s="21">
        <f t="shared" si="2"/>
        <v>3374619</v>
      </c>
      <c r="O15" s="21">
        <f t="shared" si="2"/>
        <v>354583</v>
      </c>
      <c r="P15" s="21">
        <f t="shared" si="2"/>
        <v>4939545</v>
      </c>
      <c r="Q15" s="21">
        <f t="shared" si="2"/>
        <v>4690498</v>
      </c>
      <c r="R15" s="21">
        <f t="shared" si="2"/>
        <v>9984626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23914391</v>
      </c>
      <c r="X15" s="21">
        <f t="shared" si="2"/>
        <v>17178390</v>
      </c>
      <c r="Y15" s="21">
        <f t="shared" si="2"/>
        <v>6736001</v>
      </c>
      <c r="Z15" s="4">
        <f>+IF(X15&lt;&gt;0,+(Y15/X15)*100,0)</f>
        <v>39.21206236440086</v>
      </c>
      <c r="AA15" s="19">
        <f>SUM(AA16:AA18)</f>
        <v>26924277</v>
      </c>
    </row>
    <row r="16" spans="1:27" ht="12.75">
      <c r="A16" s="5" t="s">
        <v>42</v>
      </c>
      <c r="B16" s="3"/>
      <c r="C16" s="22">
        <v>6300508</v>
      </c>
      <c r="D16" s="22"/>
      <c r="E16" s="23">
        <v>4173218</v>
      </c>
      <c r="F16" s="24">
        <v>4422422</v>
      </c>
      <c r="G16" s="24">
        <v>356303</v>
      </c>
      <c r="H16" s="24">
        <v>300231</v>
      </c>
      <c r="I16" s="24">
        <v>277250</v>
      </c>
      <c r="J16" s="24">
        <v>933784</v>
      </c>
      <c r="K16" s="24">
        <v>526992</v>
      </c>
      <c r="L16" s="24">
        <v>312374</v>
      </c>
      <c r="M16" s="24">
        <v>255283</v>
      </c>
      <c r="N16" s="24">
        <v>1094649</v>
      </c>
      <c r="O16" s="24">
        <v>257991</v>
      </c>
      <c r="P16" s="24">
        <v>329712</v>
      </c>
      <c r="Q16" s="24">
        <v>272686</v>
      </c>
      <c r="R16" s="24">
        <v>860389</v>
      </c>
      <c r="S16" s="24"/>
      <c r="T16" s="24"/>
      <c r="U16" s="24"/>
      <c r="V16" s="24"/>
      <c r="W16" s="24">
        <v>2888822</v>
      </c>
      <c r="X16" s="24">
        <v>2626928</v>
      </c>
      <c r="Y16" s="24">
        <v>261894</v>
      </c>
      <c r="Z16" s="6">
        <v>9.97</v>
      </c>
      <c r="AA16" s="22">
        <v>4422422</v>
      </c>
    </row>
    <row r="17" spans="1:27" ht="12.75">
      <c r="A17" s="5" t="s">
        <v>43</v>
      </c>
      <c r="B17" s="3"/>
      <c r="C17" s="22">
        <v>23857945</v>
      </c>
      <c r="D17" s="22"/>
      <c r="E17" s="23">
        <v>22443310</v>
      </c>
      <c r="F17" s="24">
        <v>22456855</v>
      </c>
      <c r="G17" s="24">
        <v>1498</v>
      </c>
      <c r="H17" s="24">
        <v>5306904</v>
      </c>
      <c r="I17" s="24">
        <v>4312960</v>
      </c>
      <c r="J17" s="24">
        <v>9621362</v>
      </c>
      <c r="K17" s="24">
        <v>375378</v>
      </c>
      <c r="L17" s="24">
        <v>1804632</v>
      </c>
      <c r="M17" s="24">
        <v>99960</v>
      </c>
      <c r="N17" s="24">
        <v>2279970</v>
      </c>
      <c r="O17" s="24">
        <v>96592</v>
      </c>
      <c r="P17" s="24">
        <v>4609833</v>
      </c>
      <c r="Q17" s="24">
        <v>4417812</v>
      </c>
      <c r="R17" s="24">
        <v>9124237</v>
      </c>
      <c r="S17" s="24"/>
      <c r="T17" s="24"/>
      <c r="U17" s="24"/>
      <c r="V17" s="24"/>
      <c r="W17" s="24">
        <v>21025569</v>
      </c>
      <c r="X17" s="24">
        <v>14540212</v>
      </c>
      <c r="Y17" s="24">
        <v>6485357</v>
      </c>
      <c r="Z17" s="6">
        <v>44.6</v>
      </c>
      <c r="AA17" s="22">
        <v>22456855</v>
      </c>
    </row>
    <row r="18" spans="1:27" ht="12.75">
      <c r="A18" s="5" t="s">
        <v>44</v>
      </c>
      <c r="B18" s="3"/>
      <c r="C18" s="22"/>
      <c r="D18" s="22"/>
      <c r="E18" s="23">
        <v>45000</v>
      </c>
      <c r="F18" s="24">
        <v>45000</v>
      </c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>
        <v>11250</v>
      </c>
      <c r="Y18" s="24">
        <v>-11250</v>
      </c>
      <c r="Z18" s="6">
        <v>-100</v>
      </c>
      <c r="AA18" s="22">
        <v>45000</v>
      </c>
    </row>
    <row r="19" spans="1:27" ht="12.75">
      <c r="A19" s="2" t="s">
        <v>45</v>
      </c>
      <c r="B19" s="8"/>
      <c r="C19" s="19">
        <f aca="true" t="shared" si="3" ref="C19:Y19">SUM(C20:C23)</f>
        <v>916474130</v>
      </c>
      <c r="D19" s="19">
        <f>SUM(D20:D23)</f>
        <v>0</v>
      </c>
      <c r="E19" s="20">
        <f t="shared" si="3"/>
        <v>1054713912</v>
      </c>
      <c r="F19" s="21">
        <f t="shared" si="3"/>
        <v>1061534851</v>
      </c>
      <c r="G19" s="21">
        <f t="shared" si="3"/>
        <v>127457043</v>
      </c>
      <c r="H19" s="21">
        <f t="shared" si="3"/>
        <v>87215306</v>
      </c>
      <c r="I19" s="21">
        <f t="shared" si="3"/>
        <v>76356738</v>
      </c>
      <c r="J19" s="21">
        <f t="shared" si="3"/>
        <v>291029087</v>
      </c>
      <c r="K19" s="21">
        <f t="shared" si="3"/>
        <v>73320314</v>
      </c>
      <c r="L19" s="21">
        <f t="shared" si="3"/>
        <v>87858060</v>
      </c>
      <c r="M19" s="21">
        <f t="shared" si="3"/>
        <v>102862196</v>
      </c>
      <c r="N19" s="21">
        <f t="shared" si="3"/>
        <v>264040570</v>
      </c>
      <c r="O19" s="21">
        <f t="shared" si="3"/>
        <v>69733292</v>
      </c>
      <c r="P19" s="21">
        <f t="shared" si="3"/>
        <v>69800077</v>
      </c>
      <c r="Q19" s="21">
        <f t="shared" si="3"/>
        <v>97694262</v>
      </c>
      <c r="R19" s="21">
        <f t="shared" si="3"/>
        <v>237227631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792297288</v>
      </c>
      <c r="X19" s="21">
        <f t="shared" si="3"/>
        <v>682585831</v>
      </c>
      <c r="Y19" s="21">
        <f t="shared" si="3"/>
        <v>109711457</v>
      </c>
      <c r="Z19" s="4">
        <f>+IF(X19&lt;&gt;0,+(Y19/X19)*100,0)</f>
        <v>16.07291742919287</v>
      </c>
      <c r="AA19" s="19">
        <f>SUM(AA20:AA23)</f>
        <v>1061534851</v>
      </c>
    </row>
    <row r="20" spans="1:27" ht="12.75">
      <c r="A20" s="5" t="s">
        <v>46</v>
      </c>
      <c r="B20" s="3"/>
      <c r="C20" s="22">
        <v>596197535</v>
      </c>
      <c r="D20" s="22"/>
      <c r="E20" s="23">
        <v>681074070</v>
      </c>
      <c r="F20" s="24">
        <v>671930933</v>
      </c>
      <c r="G20" s="24">
        <v>70203535</v>
      </c>
      <c r="H20" s="24">
        <v>63423503</v>
      </c>
      <c r="I20" s="24">
        <v>51658925</v>
      </c>
      <c r="J20" s="24">
        <v>185285963</v>
      </c>
      <c r="K20" s="24">
        <v>53314004</v>
      </c>
      <c r="L20" s="24">
        <v>57062312</v>
      </c>
      <c r="M20" s="24">
        <v>53058280</v>
      </c>
      <c r="N20" s="24">
        <v>163434596</v>
      </c>
      <c r="O20" s="24">
        <v>47884704</v>
      </c>
      <c r="P20" s="24">
        <v>45114792</v>
      </c>
      <c r="Q20" s="24">
        <v>54160991</v>
      </c>
      <c r="R20" s="24">
        <v>147160487</v>
      </c>
      <c r="S20" s="24"/>
      <c r="T20" s="24"/>
      <c r="U20" s="24"/>
      <c r="V20" s="24"/>
      <c r="W20" s="24">
        <v>495881046</v>
      </c>
      <c r="X20" s="24">
        <v>430423112</v>
      </c>
      <c r="Y20" s="24">
        <v>65457934</v>
      </c>
      <c r="Z20" s="6">
        <v>15.21</v>
      </c>
      <c r="AA20" s="22">
        <v>671930933</v>
      </c>
    </row>
    <row r="21" spans="1:27" ht="12.75">
      <c r="A21" s="5" t="s">
        <v>47</v>
      </c>
      <c r="B21" s="3"/>
      <c r="C21" s="22">
        <v>119094120</v>
      </c>
      <c r="D21" s="22"/>
      <c r="E21" s="23">
        <v>156455710</v>
      </c>
      <c r="F21" s="24">
        <v>168324981</v>
      </c>
      <c r="G21" s="24">
        <v>20246344</v>
      </c>
      <c r="H21" s="24">
        <v>11042564</v>
      </c>
      <c r="I21" s="24">
        <v>11830428</v>
      </c>
      <c r="J21" s="24">
        <v>43119336</v>
      </c>
      <c r="K21" s="24">
        <v>7109342</v>
      </c>
      <c r="L21" s="24">
        <v>17616174</v>
      </c>
      <c r="M21" s="24">
        <v>17767513</v>
      </c>
      <c r="N21" s="24">
        <v>42493029</v>
      </c>
      <c r="O21" s="24">
        <v>8678855</v>
      </c>
      <c r="P21" s="24">
        <v>11752087</v>
      </c>
      <c r="Q21" s="24">
        <v>16538697</v>
      </c>
      <c r="R21" s="24">
        <v>36969639</v>
      </c>
      <c r="S21" s="24"/>
      <c r="T21" s="24"/>
      <c r="U21" s="24"/>
      <c r="V21" s="24"/>
      <c r="W21" s="24">
        <v>122582004</v>
      </c>
      <c r="X21" s="24">
        <v>106290486</v>
      </c>
      <c r="Y21" s="24">
        <v>16291518</v>
      </c>
      <c r="Z21" s="6">
        <v>15.33</v>
      </c>
      <c r="AA21" s="22">
        <v>168324981</v>
      </c>
    </row>
    <row r="22" spans="1:27" ht="12.75">
      <c r="A22" s="5" t="s">
        <v>48</v>
      </c>
      <c r="B22" s="3"/>
      <c r="C22" s="25">
        <v>90407670</v>
      </c>
      <c r="D22" s="25"/>
      <c r="E22" s="26">
        <v>96292089</v>
      </c>
      <c r="F22" s="27">
        <v>98840599</v>
      </c>
      <c r="G22" s="27">
        <v>16685416</v>
      </c>
      <c r="H22" s="27">
        <v>5994191</v>
      </c>
      <c r="I22" s="27">
        <v>6159290</v>
      </c>
      <c r="J22" s="27">
        <v>28838897</v>
      </c>
      <c r="K22" s="27">
        <v>6202840</v>
      </c>
      <c r="L22" s="27">
        <v>6356822</v>
      </c>
      <c r="M22" s="27">
        <v>14524963</v>
      </c>
      <c r="N22" s="27">
        <v>27084625</v>
      </c>
      <c r="O22" s="27">
        <v>6485796</v>
      </c>
      <c r="P22" s="27">
        <v>6182357</v>
      </c>
      <c r="Q22" s="27">
        <v>12217104</v>
      </c>
      <c r="R22" s="27">
        <v>24885257</v>
      </c>
      <c r="S22" s="27"/>
      <c r="T22" s="27"/>
      <c r="U22" s="27"/>
      <c r="V22" s="27"/>
      <c r="W22" s="27">
        <v>80808779</v>
      </c>
      <c r="X22" s="27">
        <v>66652768</v>
      </c>
      <c r="Y22" s="27">
        <v>14156011</v>
      </c>
      <c r="Z22" s="7">
        <v>21.24</v>
      </c>
      <c r="AA22" s="25">
        <v>98840599</v>
      </c>
    </row>
    <row r="23" spans="1:27" ht="12.75">
      <c r="A23" s="5" t="s">
        <v>49</v>
      </c>
      <c r="B23" s="3"/>
      <c r="C23" s="22">
        <v>110774805</v>
      </c>
      <c r="D23" s="22"/>
      <c r="E23" s="23">
        <v>120892043</v>
      </c>
      <c r="F23" s="24">
        <v>122438338</v>
      </c>
      <c r="G23" s="24">
        <v>20321748</v>
      </c>
      <c r="H23" s="24">
        <v>6755048</v>
      </c>
      <c r="I23" s="24">
        <v>6708095</v>
      </c>
      <c r="J23" s="24">
        <v>33784891</v>
      </c>
      <c r="K23" s="24">
        <v>6694128</v>
      </c>
      <c r="L23" s="24">
        <v>6822752</v>
      </c>
      <c r="M23" s="24">
        <v>17511440</v>
      </c>
      <c r="N23" s="24">
        <v>31028320</v>
      </c>
      <c r="O23" s="24">
        <v>6683937</v>
      </c>
      <c r="P23" s="24">
        <v>6750841</v>
      </c>
      <c r="Q23" s="24">
        <v>14777470</v>
      </c>
      <c r="R23" s="24">
        <v>28212248</v>
      </c>
      <c r="S23" s="24"/>
      <c r="T23" s="24"/>
      <c r="U23" s="24"/>
      <c r="V23" s="24"/>
      <c r="W23" s="24">
        <v>93025459</v>
      </c>
      <c r="X23" s="24">
        <v>79219465</v>
      </c>
      <c r="Y23" s="24">
        <v>13805994</v>
      </c>
      <c r="Z23" s="6">
        <v>17.43</v>
      </c>
      <c r="AA23" s="22">
        <v>122438338</v>
      </c>
    </row>
    <row r="24" spans="1:27" ht="12.75">
      <c r="A24" s="2" t="s">
        <v>50</v>
      </c>
      <c r="B24" s="8" t="s">
        <v>51</v>
      </c>
      <c r="C24" s="19">
        <v>34676931</v>
      </c>
      <c r="D24" s="19"/>
      <c r="E24" s="20">
        <v>31942834</v>
      </c>
      <c r="F24" s="21">
        <v>32265665</v>
      </c>
      <c r="G24" s="21">
        <v>715211</v>
      </c>
      <c r="H24" s="21">
        <v>3215085</v>
      </c>
      <c r="I24" s="21">
        <v>553879</v>
      </c>
      <c r="J24" s="21">
        <v>4484175</v>
      </c>
      <c r="K24" s="21">
        <v>4951520</v>
      </c>
      <c r="L24" s="21">
        <v>2954873</v>
      </c>
      <c r="M24" s="21">
        <v>416527</v>
      </c>
      <c r="N24" s="21">
        <v>8322920</v>
      </c>
      <c r="O24" s="21">
        <v>4157719</v>
      </c>
      <c r="P24" s="21">
        <v>2923892</v>
      </c>
      <c r="Q24" s="21">
        <v>2380763</v>
      </c>
      <c r="R24" s="21">
        <v>9462374</v>
      </c>
      <c r="S24" s="21"/>
      <c r="T24" s="21"/>
      <c r="U24" s="21"/>
      <c r="V24" s="21"/>
      <c r="W24" s="21">
        <v>22269469</v>
      </c>
      <c r="X24" s="21">
        <v>24309846</v>
      </c>
      <c r="Y24" s="21">
        <v>-2040377</v>
      </c>
      <c r="Z24" s="4">
        <v>-8.39</v>
      </c>
      <c r="AA24" s="19">
        <v>32265665</v>
      </c>
    </row>
    <row r="25" spans="1:27" ht="12.75">
      <c r="A25" s="9" t="s">
        <v>52</v>
      </c>
      <c r="B25" s="10" t="s">
        <v>53</v>
      </c>
      <c r="C25" s="40">
        <f aca="true" t="shared" si="4" ref="C25:Y25">+C5+C9+C15+C19+C24</f>
        <v>1608186024</v>
      </c>
      <c r="D25" s="40">
        <f>+D5+D9+D15+D19+D24</f>
        <v>0</v>
      </c>
      <c r="E25" s="41">
        <f t="shared" si="4"/>
        <v>1739336925</v>
      </c>
      <c r="F25" s="42">
        <f t="shared" si="4"/>
        <v>1756440790</v>
      </c>
      <c r="G25" s="42">
        <f t="shared" si="4"/>
        <v>210760697</v>
      </c>
      <c r="H25" s="42">
        <f t="shared" si="4"/>
        <v>142132159</v>
      </c>
      <c r="I25" s="42">
        <f t="shared" si="4"/>
        <v>122284907</v>
      </c>
      <c r="J25" s="42">
        <f t="shared" si="4"/>
        <v>475177763</v>
      </c>
      <c r="K25" s="42">
        <f t="shared" si="4"/>
        <v>118621521</v>
      </c>
      <c r="L25" s="42">
        <f t="shared" si="4"/>
        <v>148955813</v>
      </c>
      <c r="M25" s="42">
        <f t="shared" si="4"/>
        <v>179921770</v>
      </c>
      <c r="N25" s="42">
        <f t="shared" si="4"/>
        <v>447499104</v>
      </c>
      <c r="O25" s="42">
        <f t="shared" si="4"/>
        <v>117975460</v>
      </c>
      <c r="P25" s="42">
        <f t="shared" si="4"/>
        <v>122057069</v>
      </c>
      <c r="Q25" s="42">
        <f t="shared" si="4"/>
        <v>207107016</v>
      </c>
      <c r="R25" s="42">
        <f t="shared" si="4"/>
        <v>447139545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1369816412</v>
      </c>
      <c r="X25" s="42">
        <f t="shared" si="4"/>
        <v>1138102353</v>
      </c>
      <c r="Y25" s="42">
        <f t="shared" si="4"/>
        <v>231714059</v>
      </c>
      <c r="Z25" s="43">
        <f>+IF(X25&lt;&gt;0,+(Y25/X25)*100,0)</f>
        <v>20.359685435076155</v>
      </c>
      <c r="AA25" s="40">
        <f>+AA5+AA9+AA15+AA19+AA24</f>
        <v>1756440790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2.75">
      <c r="A27" s="12" t="s">
        <v>54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2.75">
      <c r="A28" s="2" t="s">
        <v>31</v>
      </c>
      <c r="B28" s="3"/>
      <c r="C28" s="19">
        <f aca="true" t="shared" si="5" ref="C28:Y28">SUM(C29:C31)</f>
        <v>370567635</v>
      </c>
      <c r="D28" s="19">
        <f>SUM(D29:D31)</f>
        <v>0</v>
      </c>
      <c r="E28" s="20">
        <f t="shared" si="5"/>
        <v>371323272</v>
      </c>
      <c r="F28" s="21">
        <f t="shared" si="5"/>
        <v>420964523</v>
      </c>
      <c r="G28" s="21">
        <f t="shared" si="5"/>
        <v>22280057</v>
      </c>
      <c r="H28" s="21">
        <f t="shared" si="5"/>
        <v>36805731</v>
      </c>
      <c r="I28" s="21">
        <f t="shared" si="5"/>
        <v>26453728</v>
      </c>
      <c r="J28" s="21">
        <f t="shared" si="5"/>
        <v>85539516</v>
      </c>
      <c r="K28" s="21">
        <f t="shared" si="5"/>
        <v>30182246</v>
      </c>
      <c r="L28" s="21">
        <f t="shared" si="5"/>
        <v>27318624</v>
      </c>
      <c r="M28" s="21">
        <f t="shared" si="5"/>
        <v>25995198</v>
      </c>
      <c r="N28" s="21">
        <f t="shared" si="5"/>
        <v>83496068</v>
      </c>
      <c r="O28" s="21">
        <f t="shared" si="5"/>
        <v>25376683</v>
      </c>
      <c r="P28" s="21">
        <f t="shared" si="5"/>
        <v>26586616</v>
      </c>
      <c r="Q28" s="21">
        <f t="shared" si="5"/>
        <v>28858964</v>
      </c>
      <c r="R28" s="21">
        <f t="shared" si="5"/>
        <v>80822263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249857847</v>
      </c>
      <c r="X28" s="21">
        <f t="shared" si="5"/>
        <v>274452977</v>
      </c>
      <c r="Y28" s="21">
        <f t="shared" si="5"/>
        <v>-24595130</v>
      </c>
      <c r="Z28" s="4">
        <f>+IF(X28&lt;&gt;0,+(Y28/X28)*100,0)</f>
        <v>-8.961509643234805</v>
      </c>
      <c r="AA28" s="19">
        <f>SUM(AA29:AA31)</f>
        <v>420964523</v>
      </c>
    </row>
    <row r="29" spans="1:27" ht="12.75">
      <c r="A29" s="5" t="s">
        <v>32</v>
      </c>
      <c r="B29" s="3"/>
      <c r="C29" s="22">
        <v>95597001</v>
      </c>
      <c r="D29" s="22"/>
      <c r="E29" s="23">
        <v>75049004</v>
      </c>
      <c r="F29" s="24">
        <v>92507241</v>
      </c>
      <c r="G29" s="24">
        <v>5199679</v>
      </c>
      <c r="H29" s="24">
        <v>6908453</v>
      </c>
      <c r="I29" s="24">
        <v>5300323</v>
      </c>
      <c r="J29" s="24">
        <v>17408455</v>
      </c>
      <c r="K29" s="24">
        <v>4981334</v>
      </c>
      <c r="L29" s="24">
        <v>5199041</v>
      </c>
      <c r="M29" s="24">
        <v>5334300</v>
      </c>
      <c r="N29" s="24">
        <v>15514675</v>
      </c>
      <c r="O29" s="24">
        <v>6559741</v>
      </c>
      <c r="P29" s="24">
        <v>4928419</v>
      </c>
      <c r="Q29" s="24">
        <v>5402224</v>
      </c>
      <c r="R29" s="24">
        <v>16890384</v>
      </c>
      <c r="S29" s="24"/>
      <c r="T29" s="24"/>
      <c r="U29" s="24"/>
      <c r="V29" s="24"/>
      <c r="W29" s="24">
        <v>49813514</v>
      </c>
      <c r="X29" s="24">
        <v>55814635</v>
      </c>
      <c r="Y29" s="24">
        <v>-6001121</v>
      </c>
      <c r="Z29" s="6">
        <v>-10.75</v>
      </c>
      <c r="AA29" s="22">
        <v>92507241</v>
      </c>
    </row>
    <row r="30" spans="1:27" ht="12.75">
      <c r="A30" s="5" t="s">
        <v>33</v>
      </c>
      <c r="B30" s="3"/>
      <c r="C30" s="25">
        <v>270063143</v>
      </c>
      <c r="D30" s="25"/>
      <c r="E30" s="26">
        <v>291392730</v>
      </c>
      <c r="F30" s="27">
        <v>321734027</v>
      </c>
      <c r="G30" s="27">
        <v>16878992</v>
      </c>
      <c r="H30" s="27">
        <v>29619142</v>
      </c>
      <c r="I30" s="27">
        <v>20355079</v>
      </c>
      <c r="J30" s="27">
        <v>66853213</v>
      </c>
      <c r="K30" s="27">
        <v>24718963</v>
      </c>
      <c r="L30" s="27">
        <v>21688565</v>
      </c>
      <c r="M30" s="27">
        <v>20071560</v>
      </c>
      <c r="N30" s="27">
        <v>66479088</v>
      </c>
      <c r="O30" s="27">
        <v>18619438</v>
      </c>
      <c r="P30" s="27">
        <v>21116569</v>
      </c>
      <c r="Q30" s="27">
        <v>22528566</v>
      </c>
      <c r="R30" s="27">
        <v>62264573</v>
      </c>
      <c r="S30" s="27"/>
      <c r="T30" s="27"/>
      <c r="U30" s="27"/>
      <c r="V30" s="27"/>
      <c r="W30" s="27">
        <v>195596874</v>
      </c>
      <c r="X30" s="27">
        <v>214451166</v>
      </c>
      <c r="Y30" s="27">
        <v>-18854292</v>
      </c>
      <c r="Z30" s="7">
        <v>-8.79</v>
      </c>
      <c r="AA30" s="25">
        <v>321734027</v>
      </c>
    </row>
    <row r="31" spans="1:27" ht="12.75">
      <c r="A31" s="5" t="s">
        <v>34</v>
      </c>
      <c r="B31" s="3"/>
      <c r="C31" s="22">
        <v>4907491</v>
      </c>
      <c r="D31" s="22"/>
      <c r="E31" s="23">
        <v>4881538</v>
      </c>
      <c r="F31" s="24">
        <v>6723255</v>
      </c>
      <c r="G31" s="24">
        <v>201386</v>
      </c>
      <c r="H31" s="24">
        <v>278136</v>
      </c>
      <c r="I31" s="24">
        <v>798326</v>
      </c>
      <c r="J31" s="24">
        <v>1277848</v>
      </c>
      <c r="K31" s="24">
        <v>481949</v>
      </c>
      <c r="L31" s="24">
        <v>431018</v>
      </c>
      <c r="M31" s="24">
        <v>589338</v>
      </c>
      <c r="N31" s="24">
        <v>1502305</v>
      </c>
      <c r="O31" s="24">
        <v>197504</v>
      </c>
      <c r="P31" s="24">
        <v>541628</v>
      </c>
      <c r="Q31" s="24">
        <v>928174</v>
      </c>
      <c r="R31" s="24">
        <v>1667306</v>
      </c>
      <c r="S31" s="24"/>
      <c r="T31" s="24"/>
      <c r="U31" s="24"/>
      <c r="V31" s="24"/>
      <c r="W31" s="24">
        <v>4447459</v>
      </c>
      <c r="X31" s="24">
        <v>4187176</v>
      </c>
      <c r="Y31" s="24">
        <v>260283</v>
      </c>
      <c r="Z31" s="6">
        <v>6.22</v>
      </c>
      <c r="AA31" s="22">
        <v>6723255</v>
      </c>
    </row>
    <row r="32" spans="1:27" ht="12.75">
      <c r="A32" s="2" t="s">
        <v>35</v>
      </c>
      <c r="B32" s="3"/>
      <c r="C32" s="19">
        <f aca="true" t="shared" si="6" ref="C32:Y32">SUM(C33:C37)</f>
        <v>220868847</v>
      </c>
      <c r="D32" s="19">
        <f>SUM(D33:D37)</f>
        <v>0</v>
      </c>
      <c r="E32" s="20">
        <f t="shared" si="6"/>
        <v>239856533</v>
      </c>
      <c r="F32" s="21">
        <f t="shared" si="6"/>
        <v>246405403</v>
      </c>
      <c r="G32" s="21">
        <f t="shared" si="6"/>
        <v>13159442</v>
      </c>
      <c r="H32" s="21">
        <f t="shared" si="6"/>
        <v>16841850</v>
      </c>
      <c r="I32" s="21">
        <f t="shared" si="6"/>
        <v>15312459</v>
      </c>
      <c r="J32" s="21">
        <f t="shared" si="6"/>
        <v>45313751</v>
      </c>
      <c r="K32" s="21">
        <f t="shared" si="6"/>
        <v>17711728</v>
      </c>
      <c r="L32" s="21">
        <f t="shared" si="6"/>
        <v>15713362</v>
      </c>
      <c r="M32" s="21">
        <f t="shared" si="6"/>
        <v>17889265</v>
      </c>
      <c r="N32" s="21">
        <f t="shared" si="6"/>
        <v>51314355</v>
      </c>
      <c r="O32" s="21">
        <f t="shared" si="6"/>
        <v>19557094</v>
      </c>
      <c r="P32" s="21">
        <f t="shared" si="6"/>
        <v>17255575</v>
      </c>
      <c r="Q32" s="21">
        <f t="shared" si="6"/>
        <v>21766537</v>
      </c>
      <c r="R32" s="21">
        <f t="shared" si="6"/>
        <v>58579206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155207312</v>
      </c>
      <c r="X32" s="21">
        <f t="shared" si="6"/>
        <v>175674582</v>
      </c>
      <c r="Y32" s="21">
        <f t="shared" si="6"/>
        <v>-20467270</v>
      </c>
      <c r="Z32" s="4">
        <f>+IF(X32&lt;&gt;0,+(Y32/X32)*100,0)</f>
        <v>-11.650672377862838</v>
      </c>
      <c r="AA32" s="19">
        <f>SUM(AA33:AA37)</f>
        <v>246405403</v>
      </c>
    </row>
    <row r="33" spans="1:27" ht="12.75">
      <c r="A33" s="5" t="s">
        <v>36</v>
      </c>
      <c r="B33" s="3"/>
      <c r="C33" s="22">
        <v>38190971</v>
      </c>
      <c r="D33" s="22"/>
      <c r="E33" s="23">
        <v>45134232</v>
      </c>
      <c r="F33" s="24">
        <v>50091355</v>
      </c>
      <c r="G33" s="24">
        <v>2474095</v>
      </c>
      <c r="H33" s="24">
        <v>4050262</v>
      </c>
      <c r="I33" s="24">
        <v>3471997</v>
      </c>
      <c r="J33" s="24">
        <v>9996354</v>
      </c>
      <c r="K33" s="24">
        <v>3584666</v>
      </c>
      <c r="L33" s="24">
        <v>3266230</v>
      </c>
      <c r="M33" s="24">
        <v>3788979</v>
      </c>
      <c r="N33" s="24">
        <v>10639875</v>
      </c>
      <c r="O33" s="24">
        <v>3604387</v>
      </c>
      <c r="P33" s="24">
        <v>3215004</v>
      </c>
      <c r="Q33" s="24">
        <v>4862907</v>
      </c>
      <c r="R33" s="24">
        <v>11682298</v>
      </c>
      <c r="S33" s="24"/>
      <c r="T33" s="24"/>
      <c r="U33" s="24"/>
      <c r="V33" s="24"/>
      <c r="W33" s="24">
        <v>32318527</v>
      </c>
      <c r="X33" s="24">
        <v>37985739</v>
      </c>
      <c r="Y33" s="24">
        <v>-5667212</v>
      </c>
      <c r="Z33" s="6">
        <v>-14.92</v>
      </c>
      <c r="AA33" s="22">
        <v>50091355</v>
      </c>
    </row>
    <row r="34" spans="1:27" ht="12.75">
      <c r="A34" s="5" t="s">
        <v>37</v>
      </c>
      <c r="B34" s="3"/>
      <c r="C34" s="22">
        <v>62940788</v>
      </c>
      <c r="D34" s="22"/>
      <c r="E34" s="23">
        <v>65050475</v>
      </c>
      <c r="F34" s="24">
        <v>66930728</v>
      </c>
      <c r="G34" s="24">
        <v>2662979</v>
      </c>
      <c r="H34" s="24">
        <v>4350211</v>
      </c>
      <c r="I34" s="24">
        <v>3649018</v>
      </c>
      <c r="J34" s="24">
        <v>10662208</v>
      </c>
      <c r="K34" s="24">
        <v>4338148</v>
      </c>
      <c r="L34" s="24">
        <v>3961173</v>
      </c>
      <c r="M34" s="24">
        <v>5594446</v>
      </c>
      <c r="N34" s="24">
        <v>13893767</v>
      </c>
      <c r="O34" s="24">
        <v>5792266</v>
      </c>
      <c r="P34" s="24">
        <v>5904810</v>
      </c>
      <c r="Q34" s="24">
        <v>7803910</v>
      </c>
      <c r="R34" s="24">
        <v>19500986</v>
      </c>
      <c r="S34" s="24"/>
      <c r="T34" s="24"/>
      <c r="U34" s="24"/>
      <c r="V34" s="24"/>
      <c r="W34" s="24">
        <v>44056961</v>
      </c>
      <c r="X34" s="24">
        <v>49514340</v>
      </c>
      <c r="Y34" s="24">
        <v>-5457379</v>
      </c>
      <c r="Z34" s="6">
        <v>-11.02</v>
      </c>
      <c r="AA34" s="22">
        <v>66930728</v>
      </c>
    </row>
    <row r="35" spans="1:27" ht="12.75">
      <c r="A35" s="5" t="s">
        <v>38</v>
      </c>
      <c r="B35" s="3"/>
      <c r="C35" s="22">
        <v>99240247</v>
      </c>
      <c r="D35" s="22"/>
      <c r="E35" s="23">
        <v>113775673</v>
      </c>
      <c r="F35" s="24">
        <v>114247713</v>
      </c>
      <c r="G35" s="24">
        <v>6921786</v>
      </c>
      <c r="H35" s="24">
        <v>7288939</v>
      </c>
      <c r="I35" s="24">
        <v>7055871</v>
      </c>
      <c r="J35" s="24">
        <v>21266596</v>
      </c>
      <c r="K35" s="24">
        <v>8566123</v>
      </c>
      <c r="L35" s="24">
        <v>7367666</v>
      </c>
      <c r="M35" s="24">
        <v>7435383</v>
      </c>
      <c r="N35" s="24">
        <v>23369172</v>
      </c>
      <c r="O35" s="24">
        <v>8928899</v>
      </c>
      <c r="P35" s="24">
        <v>7130751</v>
      </c>
      <c r="Q35" s="24">
        <v>7896333</v>
      </c>
      <c r="R35" s="24">
        <v>23955983</v>
      </c>
      <c r="S35" s="24"/>
      <c r="T35" s="24"/>
      <c r="U35" s="24"/>
      <c r="V35" s="24"/>
      <c r="W35" s="24">
        <v>68591751</v>
      </c>
      <c r="X35" s="24">
        <v>77361130</v>
      </c>
      <c r="Y35" s="24">
        <v>-8769379</v>
      </c>
      <c r="Z35" s="6">
        <v>-11.34</v>
      </c>
      <c r="AA35" s="22">
        <v>114247713</v>
      </c>
    </row>
    <row r="36" spans="1:27" ht="12.75">
      <c r="A36" s="5" t="s">
        <v>39</v>
      </c>
      <c r="B36" s="3"/>
      <c r="C36" s="22">
        <v>14092061</v>
      </c>
      <c r="D36" s="22"/>
      <c r="E36" s="23">
        <v>15896153</v>
      </c>
      <c r="F36" s="24">
        <v>15135607</v>
      </c>
      <c r="G36" s="24">
        <v>1100582</v>
      </c>
      <c r="H36" s="24">
        <v>1152438</v>
      </c>
      <c r="I36" s="24">
        <v>1135573</v>
      </c>
      <c r="J36" s="24">
        <v>3388593</v>
      </c>
      <c r="K36" s="24">
        <v>1222791</v>
      </c>
      <c r="L36" s="24">
        <v>1118293</v>
      </c>
      <c r="M36" s="24">
        <v>1070457</v>
      </c>
      <c r="N36" s="24">
        <v>3411541</v>
      </c>
      <c r="O36" s="24">
        <v>1231542</v>
      </c>
      <c r="P36" s="24">
        <v>1005010</v>
      </c>
      <c r="Q36" s="24">
        <v>1203387</v>
      </c>
      <c r="R36" s="24">
        <v>3439939</v>
      </c>
      <c r="S36" s="24"/>
      <c r="T36" s="24"/>
      <c r="U36" s="24"/>
      <c r="V36" s="24"/>
      <c r="W36" s="24">
        <v>10240073</v>
      </c>
      <c r="X36" s="24">
        <v>10813373</v>
      </c>
      <c r="Y36" s="24">
        <v>-573300</v>
      </c>
      <c r="Z36" s="6">
        <v>-5.3</v>
      </c>
      <c r="AA36" s="22">
        <v>15135607</v>
      </c>
    </row>
    <row r="37" spans="1:27" ht="12.75">
      <c r="A37" s="5" t="s">
        <v>40</v>
      </c>
      <c r="B37" s="3"/>
      <c r="C37" s="25">
        <v>6404780</v>
      </c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/>
      <c r="AA37" s="25"/>
    </row>
    <row r="38" spans="1:27" ht="12.75">
      <c r="A38" s="2" t="s">
        <v>41</v>
      </c>
      <c r="B38" s="8"/>
      <c r="C38" s="19">
        <f aca="true" t="shared" si="7" ref="C38:Y38">SUM(C39:C41)</f>
        <v>99463764</v>
      </c>
      <c r="D38" s="19">
        <f>SUM(D39:D41)</f>
        <v>0</v>
      </c>
      <c r="E38" s="20">
        <f t="shared" si="7"/>
        <v>128120052</v>
      </c>
      <c r="F38" s="21">
        <f t="shared" si="7"/>
        <v>136556628</v>
      </c>
      <c r="G38" s="21">
        <f t="shared" si="7"/>
        <v>4265820</v>
      </c>
      <c r="H38" s="21">
        <f t="shared" si="7"/>
        <v>12701562</v>
      </c>
      <c r="I38" s="21">
        <f t="shared" si="7"/>
        <v>8678350</v>
      </c>
      <c r="J38" s="21">
        <f t="shared" si="7"/>
        <v>25645732</v>
      </c>
      <c r="K38" s="21">
        <f t="shared" si="7"/>
        <v>9449738</v>
      </c>
      <c r="L38" s="21">
        <f t="shared" si="7"/>
        <v>9078540</v>
      </c>
      <c r="M38" s="21">
        <f t="shared" si="7"/>
        <v>9254609</v>
      </c>
      <c r="N38" s="21">
        <f t="shared" si="7"/>
        <v>27782887</v>
      </c>
      <c r="O38" s="21">
        <f t="shared" si="7"/>
        <v>9024852</v>
      </c>
      <c r="P38" s="21">
        <f t="shared" si="7"/>
        <v>13798465</v>
      </c>
      <c r="Q38" s="21">
        <f t="shared" si="7"/>
        <v>11054937</v>
      </c>
      <c r="R38" s="21">
        <f t="shared" si="7"/>
        <v>33878254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87306873</v>
      </c>
      <c r="X38" s="21">
        <f t="shared" si="7"/>
        <v>93075449</v>
      </c>
      <c r="Y38" s="21">
        <f t="shared" si="7"/>
        <v>-5768576</v>
      </c>
      <c r="Z38" s="4">
        <f>+IF(X38&lt;&gt;0,+(Y38/X38)*100,0)</f>
        <v>-6.1977417911784665</v>
      </c>
      <c r="AA38" s="19">
        <f>SUM(AA39:AA41)</f>
        <v>136556628</v>
      </c>
    </row>
    <row r="39" spans="1:27" ht="12.75">
      <c r="A39" s="5" t="s">
        <v>42</v>
      </c>
      <c r="B39" s="3"/>
      <c r="C39" s="22">
        <v>20852749</v>
      </c>
      <c r="D39" s="22"/>
      <c r="E39" s="23">
        <v>26386282</v>
      </c>
      <c r="F39" s="24">
        <v>27232086</v>
      </c>
      <c r="G39" s="24">
        <v>1531162</v>
      </c>
      <c r="H39" s="24">
        <v>1514294</v>
      </c>
      <c r="I39" s="24">
        <v>1557614</v>
      </c>
      <c r="J39" s="24">
        <v>4603070</v>
      </c>
      <c r="K39" s="24">
        <v>1822632</v>
      </c>
      <c r="L39" s="24">
        <v>1524490</v>
      </c>
      <c r="M39" s="24">
        <v>1547144</v>
      </c>
      <c r="N39" s="24">
        <v>4894266</v>
      </c>
      <c r="O39" s="24">
        <v>1793304</v>
      </c>
      <c r="P39" s="24">
        <v>1973497</v>
      </c>
      <c r="Q39" s="24">
        <v>2291367</v>
      </c>
      <c r="R39" s="24">
        <v>6058168</v>
      </c>
      <c r="S39" s="24"/>
      <c r="T39" s="24"/>
      <c r="U39" s="24"/>
      <c r="V39" s="24"/>
      <c r="W39" s="24">
        <v>15555504</v>
      </c>
      <c r="X39" s="24">
        <v>19314357</v>
      </c>
      <c r="Y39" s="24">
        <v>-3758853</v>
      </c>
      <c r="Z39" s="6">
        <v>-19.46</v>
      </c>
      <c r="AA39" s="22">
        <v>27232086</v>
      </c>
    </row>
    <row r="40" spans="1:27" ht="12.75">
      <c r="A40" s="5" t="s">
        <v>43</v>
      </c>
      <c r="B40" s="3"/>
      <c r="C40" s="22">
        <v>78611015</v>
      </c>
      <c r="D40" s="22"/>
      <c r="E40" s="23">
        <v>93216275</v>
      </c>
      <c r="F40" s="24">
        <v>100328473</v>
      </c>
      <c r="G40" s="24">
        <v>2415030</v>
      </c>
      <c r="H40" s="24">
        <v>10504741</v>
      </c>
      <c r="I40" s="24">
        <v>6366917</v>
      </c>
      <c r="J40" s="24">
        <v>19286688</v>
      </c>
      <c r="K40" s="24">
        <v>7034570</v>
      </c>
      <c r="L40" s="24">
        <v>6892240</v>
      </c>
      <c r="M40" s="24">
        <v>6852520</v>
      </c>
      <c r="N40" s="24">
        <v>20779330</v>
      </c>
      <c r="O40" s="24">
        <v>6733574</v>
      </c>
      <c r="P40" s="24">
        <v>11325285</v>
      </c>
      <c r="Q40" s="24">
        <v>8106440</v>
      </c>
      <c r="R40" s="24">
        <v>26165299</v>
      </c>
      <c r="S40" s="24"/>
      <c r="T40" s="24"/>
      <c r="U40" s="24"/>
      <c r="V40" s="24"/>
      <c r="W40" s="24">
        <v>66231317</v>
      </c>
      <c r="X40" s="24">
        <v>67273352</v>
      </c>
      <c r="Y40" s="24">
        <v>-1042035</v>
      </c>
      <c r="Z40" s="6">
        <v>-1.55</v>
      </c>
      <c r="AA40" s="22">
        <v>100328473</v>
      </c>
    </row>
    <row r="41" spans="1:27" ht="12.75">
      <c r="A41" s="5" t="s">
        <v>44</v>
      </c>
      <c r="B41" s="3"/>
      <c r="C41" s="22"/>
      <c r="D41" s="22"/>
      <c r="E41" s="23">
        <v>8517495</v>
      </c>
      <c r="F41" s="24">
        <v>8996069</v>
      </c>
      <c r="G41" s="24">
        <v>319628</v>
      </c>
      <c r="H41" s="24">
        <v>682527</v>
      </c>
      <c r="I41" s="24">
        <v>753819</v>
      </c>
      <c r="J41" s="24">
        <v>1755974</v>
      </c>
      <c r="K41" s="24">
        <v>592536</v>
      </c>
      <c r="L41" s="24">
        <v>661810</v>
      </c>
      <c r="M41" s="24">
        <v>854945</v>
      </c>
      <c r="N41" s="24">
        <v>2109291</v>
      </c>
      <c r="O41" s="24">
        <v>497974</v>
      </c>
      <c r="P41" s="24">
        <v>499683</v>
      </c>
      <c r="Q41" s="24">
        <v>657130</v>
      </c>
      <c r="R41" s="24">
        <v>1654787</v>
      </c>
      <c r="S41" s="24"/>
      <c r="T41" s="24"/>
      <c r="U41" s="24"/>
      <c r="V41" s="24"/>
      <c r="W41" s="24">
        <v>5520052</v>
      </c>
      <c r="X41" s="24">
        <v>6487740</v>
      </c>
      <c r="Y41" s="24">
        <v>-967688</v>
      </c>
      <c r="Z41" s="6">
        <v>-14.92</v>
      </c>
      <c r="AA41" s="22">
        <v>8996069</v>
      </c>
    </row>
    <row r="42" spans="1:27" ht="12.75">
      <c r="A42" s="2" t="s">
        <v>45</v>
      </c>
      <c r="B42" s="8"/>
      <c r="C42" s="19">
        <f aca="true" t="shared" si="8" ref="C42:Y42">SUM(C43:C46)</f>
        <v>848651569</v>
      </c>
      <c r="D42" s="19">
        <f>SUM(D43:D46)</f>
        <v>0</v>
      </c>
      <c r="E42" s="20">
        <f t="shared" si="8"/>
        <v>958192742</v>
      </c>
      <c r="F42" s="21">
        <f t="shared" si="8"/>
        <v>988719328</v>
      </c>
      <c r="G42" s="21">
        <f t="shared" si="8"/>
        <v>18550689</v>
      </c>
      <c r="H42" s="21">
        <f t="shared" si="8"/>
        <v>98976201</v>
      </c>
      <c r="I42" s="21">
        <f t="shared" si="8"/>
        <v>93147561</v>
      </c>
      <c r="J42" s="21">
        <f t="shared" si="8"/>
        <v>210674451</v>
      </c>
      <c r="K42" s="21">
        <f t="shared" si="8"/>
        <v>72886426</v>
      </c>
      <c r="L42" s="21">
        <f t="shared" si="8"/>
        <v>65737512</v>
      </c>
      <c r="M42" s="21">
        <f t="shared" si="8"/>
        <v>76440603</v>
      </c>
      <c r="N42" s="21">
        <f t="shared" si="8"/>
        <v>215064541</v>
      </c>
      <c r="O42" s="21">
        <f t="shared" si="8"/>
        <v>68298207</v>
      </c>
      <c r="P42" s="21">
        <f t="shared" si="8"/>
        <v>88318026</v>
      </c>
      <c r="Q42" s="21">
        <f t="shared" si="8"/>
        <v>72898598</v>
      </c>
      <c r="R42" s="21">
        <f t="shared" si="8"/>
        <v>229514831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655253823</v>
      </c>
      <c r="X42" s="21">
        <f t="shared" si="8"/>
        <v>711283643</v>
      </c>
      <c r="Y42" s="21">
        <f t="shared" si="8"/>
        <v>-56029820</v>
      </c>
      <c r="Z42" s="4">
        <f>+IF(X42&lt;&gt;0,+(Y42/X42)*100,0)</f>
        <v>-7.877282227900186</v>
      </c>
      <c r="AA42" s="19">
        <f>SUM(AA43:AA46)</f>
        <v>988719328</v>
      </c>
    </row>
    <row r="43" spans="1:27" ht="12.75">
      <c r="A43" s="5" t="s">
        <v>46</v>
      </c>
      <c r="B43" s="3"/>
      <c r="C43" s="22">
        <v>570977123</v>
      </c>
      <c r="D43" s="22"/>
      <c r="E43" s="23">
        <v>649535974</v>
      </c>
      <c r="F43" s="24">
        <v>667428948</v>
      </c>
      <c r="G43" s="24">
        <v>4871449</v>
      </c>
      <c r="H43" s="24">
        <v>74067841</v>
      </c>
      <c r="I43" s="24">
        <v>71958407</v>
      </c>
      <c r="J43" s="24">
        <v>150897697</v>
      </c>
      <c r="K43" s="24">
        <v>48197073</v>
      </c>
      <c r="L43" s="24">
        <v>44214080</v>
      </c>
      <c r="M43" s="24">
        <v>47870912</v>
      </c>
      <c r="N43" s="24">
        <v>140282065</v>
      </c>
      <c r="O43" s="24">
        <v>45077726</v>
      </c>
      <c r="P43" s="24">
        <v>52360123</v>
      </c>
      <c r="Q43" s="24">
        <v>48028991</v>
      </c>
      <c r="R43" s="24">
        <v>145466840</v>
      </c>
      <c r="S43" s="24"/>
      <c r="T43" s="24"/>
      <c r="U43" s="24"/>
      <c r="V43" s="24"/>
      <c r="W43" s="24">
        <v>436646602</v>
      </c>
      <c r="X43" s="24">
        <v>482081941</v>
      </c>
      <c r="Y43" s="24">
        <v>-45435339</v>
      </c>
      <c r="Z43" s="6">
        <v>-9.42</v>
      </c>
      <c r="AA43" s="22">
        <v>667428948</v>
      </c>
    </row>
    <row r="44" spans="1:27" ht="12.75">
      <c r="A44" s="5" t="s">
        <v>47</v>
      </c>
      <c r="B44" s="3"/>
      <c r="C44" s="22">
        <v>103480082</v>
      </c>
      <c r="D44" s="22"/>
      <c r="E44" s="23">
        <v>111390102</v>
      </c>
      <c r="F44" s="24">
        <v>106247302</v>
      </c>
      <c r="G44" s="24">
        <v>3365518</v>
      </c>
      <c r="H44" s="24">
        <v>8333062</v>
      </c>
      <c r="I44" s="24">
        <v>7095175</v>
      </c>
      <c r="J44" s="24">
        <v>18793755</v>
      </c>
      <c r="K44" s="24">
        <v>7567329</v>
      </c>
      <c r="L44" s="24">
        <v>6302102</v>
      </c>
      <c r="M44" s="24">
        <v>11804724</v>
      </c>
      <c r="N44" s="24">
        <v>25674155</v>
      </c>
      <c r="O44" s="24">
        <v>6760117</v>
      </c>
      <c r="P44" s="24">
        <v>10867407</v>
      </c>
      <c r="Q44" s="24">
        <v>7572141</v>
      </c>
      <c r="R44" s="24">
        <v>25199665</v>
      </c>
      <c r="S44" s="24"/>
      <c r="T44" s="24"/>
      <c r="U44" s="24"/>
      <c r="V44" s="24"/>
      <c r="W44" s="24">
        <v>69667575</v>
      </c>
      <c r="X44" s="24">
        <v>75837198</v>
      </c>
      <c r="Y44" s="24">
        <v>-6169623</v>
      </c>
      <c r="Z44" s="6">
        <v>-8.14</v>
      </c>
      <c r="AA44" s="22">
        <v>106247302</v>
      </c>
    </row>
    <row r="45" spans="1:27" ht="12.75">
      <c r="A45" s="5" t="s">
        <v>48</v>
      </c>
      <c r="B45" s="3"/>
      <c r="C45" s="25">
        <v>76202161</v>
      </c>
      <c r="D45" s="25"/>
      <c r="E45" s="26">
        <v>88904859</v>
      </c>
      <c r="F45" s="27">
        <v>87205752</v>
      </c>
      <c r="G45" s="27">
        <v>4202704</v>
      </c>
      <c r="H45" s="27">
        <v>8153061</v>
      </c>
      <c r="I45" s="27">
        <v>5982885</v>
      </c>
      <c r="J45" s="27">
        <v>18338650</v>
      </c>
      <c r="K45" s="27">
        <v>7025428</v>
      </c>
      <c r="L45" s="27">
        <v>6473165</v>
      </c>
      <c r="M45" s="27">
        <v>6828259</v>
      </c>
      <c r="N45" s="27">
        <v>20326852</v>
      </c>
      <c r="O45" s="27">
        <v>6547787</v>
      </c>
      <c r="P45" s="27">
        <v>8777829</v>
      </c>
      <c r="Q45" s="27">
        <v>6918249</v>
      </c>
      <c r="R45" s="27">
        <v>22243865</v>
      </c>
      <c r="S45" s="27"/>
      <c r="T45" s="27"/>
      <c r="U45" s="27"/>
      <c r="V45" s="27"/>
      <c r="W45" s="27">
        <v>60909367</v>
      </c>
      <c r="X45" s="27">
        <v>62481450</v>
      </c>
      <c r="Y45" s="27">
        <v>-1572083</v>
      </c>
      <c r="Z45" s="7">
        <v>-2.52</v>
      </c>
      <c r="AA45" s="25">
        <v>87205752</v>
      </c>
    </row>
    <row r="46" spans="1:27" ht="12.75">
      <c r="A46" s="5" t="s">
        <v>49</v>
      </c>
      <c r="B46" s="3"/>
      <c r="C46" s="22">
        <v>97992203</v>
      </c>
      <c r="D46" s="22"/>
      <c r="E46" s="23">
        <v>108361807</v>
      </c>
      <c r="F46" s="24">
        <v>127837326</v>
      </c>
      <c r="G46" s="24">
        <v>6111018</v>
      </c>
      <c r="H46" s="24">
        <v>8422237</v>
      </c>
      <c r="I46" s="24">
        <v>8111094</v>
      </c>
      <c r="J46" s="24">
        <v>22644349</v>
      </c>
      <c r="K46" s="24">
        <v>10096596</v>
      </c>
      <c r="L46" s="24">
        <v>8748165</v>
      </c>
      <c r="M46" s="24">
        <v>9936708</v>
      </c>
      <c r="N46" s="24">
        <v>28781469</v>
      </c>
      <c r="O46" s="24">
        <v>9912577</v>
      </c>
      <c r="P46" s="24">
        <v>16312667</v>
      </c>
      <c r="Q46" s="24">
        <v>10379217</v>
      </c>
      <c r="R46" s="24">
        <v>36604461</v>
      </c>
      <c r="S46" s="24"/>
      <c r="T46" s="24"/>
      <c r="U46" s="24"/>
      <c r="V46" s="24"/>
      <c r="W46" s="24">
        <v>88030279</v>
      </c>
      <c r="X46" s="24">
        <v>90883054</v>
      </c>
      <c r="Y46" s="24">
        <v>-2852775</v>
      </c>
      <c r="Z46" s="6">
        <v>-3.14</v>
      </c>
      <c r="AA46" s="22">
        <v>127837326</v>
      </c>
    </row>
    <row r="47" spans="1:27" ht="12.75">
      <c r="A47" s="2" t="s">
        <v>50</v>
      </c>
      <c r="B47" s="8" t="s">
        <v>51</v>
      </c>
      <c r="C47" s="19">
        <v>21870619</v>
      </c>
      <c r="D47" s="19"/>
      <c r="E47" s="20">
        <v>24139179</v>
      </c>
      <c r="F47" s="21">
        <v>24197382</v>
      </c>
      <c r="G47" s="21">
        <v>1942069</v>
      </c>
      <c r="H47" s="21">
        <v>2114120</v>
      </c>
      <c r="I47" s="21">
        <v>1918441</v>
      </c>
      <c r="J47" s="21">
        <v>5974630</v>
      </c>
      <c r="K47" s="21">
        <v>1945024</v>
      </c>
      <c r="L47" s="21">
        <v>1969948</v>
      </c>
      <c r="M47" s="21">
        <v>1784988</v>
      </c>
      <c r="N47" s="21">
        <v>5699960</v>
      </c>
      <c r="O47" s="21">
        <v>1864492</v>
      </c>
      <c r="P47" s="21">
        <v>1872855</v>
      </c>
      <c r="Q47" s="21">
        <v>2005179</v>
      </c>
      <c r="R47" s="21">
        <v>5742526</v>
      </c>
      <c r="S47" s="21"/>
      <c r="T47" s="21"/>
      <c r="U47" s="21"/>
      <c r="V47" s="21"/>
      <c r="W47" s="21">
        <v>17417116</v>
      </c>
      <c r="X47" s="21">
        <v>18036043</v>
      </c>
      <c r="Y47" s="21">
        <v>-618927</v>
      </c>
      <c r="Z47" s="4">
        <v>-3.43</v>
      </c>
      <c r="AA47" s="19">
        <v>24197382</v>
      </c>
    </row>
    <row r="48" spans="1:27" ht="12.75">
      <c r="A48" s="9" t="s">
        <v>55</v>
      </c>
      <c r="B48" s="10" t="s">
        <v>56</v>
      </c>
      <c r="C48" s="40">
        <f aca="true" t="shared" si="9" ref="C48:Y48">+C28+C32+C38+C42+C47</f>
        <v>1561422434</v>
      </c>
      <c r="D48" s="40">
        <f>+D28+D32+D38+D42+D47</f>
        <v>0</v>
      </c>
      <c r="E48" s="41">
        <f t="shared" si="9"/>
        <v>1721631778</v>
      </c>
      <c r="F48" s="42">
        <f t="shared" si="9"/>
        <v>1816843264</v>
      </c>
      <c r="G48" s="42">
        <f t="shared" si="9"/>
        <v>60198077</v>
      </c>
      <c r="H48" s="42">
        <f t="shared" si="9"/>
        <v>167439464</v>
      </c>
      <c r="I48" s="42">
        <f t="shared" si="9"/>
        <v>145510539</v>
      </c>
      <c r="J48" s="42">
        <f t="shared" si="9"/>
        <v>373148080</v>
      </c>
      <c r="K48" s="42">
        <f t="shared" si="9"/>
        <v>132175162</v>
      </c>
      <c r="L48" s="42">
        <f t="shared" si="9"/>
        <v>119817986</v>
      </c>
      <c r="M48" s="42">
        <f t="shared" si="9"/>
        <v>131364663</v>
      </c>
      <c r="N48" s="42">
        <f t="shared" si="9"/>
        <v>383357811</v>
      </c>
      <c r="O48" s="42">
        <f t="shared" si="9"/>
        <v>124121328</v>
      </c>
      <c r="P48" s="42">
        <f t="shared" si="9"/>
        <v>147831537</v>
      </c>
      <c r="Q48" s="42">
        <f t="shared" si="9"/>
        <v>136584215</v>
      </c>
      <c r="R48" s="42">
        <f t="shared" si="9"/>
        <v>408537080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1165042971</v>
      </c>
      <c r="X48" s="42">
        <f t="shared" si="9"/>
        <v>1272522694</v>
      </c>
      <c r="Y48" s="42">
        <f t="shared" si="9"/>
        <v>-107479723</v>
      </c>
      <c r="Z48" s="43">
        <f>+IF(X48&lt;&gt;0,+(Y48/X48)*100,0)</f>
        <v>-8.446193023257784</v>
      </c>
      <c r="AA48" s="40">
        <f>+AA28+AA32+AA38+AA42+AA47</f>
        <v>1816843264</v>
      </c>
    </row>
    <row r="49" spans="1:27" ht="12.75">
      <c r="A49" s="14" t="s">
        <v>76</v>
      </c>
      <c r="B49" s="15"/>
      <c r="C49" s="44">
        <f aca="true" t="shared" si="10" ref="C49:Y49">+C25-C48</f>
        <v>46763590</v>
      </c>
      <c r="D49" s="44">
        <f>+D25-D48</f>
        <v>0</v>
      </c>
      <c r="E49" s="45">
        <f t="shared" si="10"/>
        <v>17705147</v>
      </c>
      <c r="F49" s="46">
        <f t="shared" si="10"/>
        <v>-60402474</v>
      </c>
      <c r="G49" s="46">
        <f t="shared" si="10"/>
        <v>150562620</v>
      </c>
      <c r="H49" s="46">
        <f t="shared" si="10"/>
        <v>-25307305</v>
      </c>
      <c r="I49" s="46">
        <f t="shared" si="10"/>
        <v>-23225632</v>
      </c>
      <c r="J49" s="46">
        <f t="shared" si="10"/>
        <v>102029683</v>
      </c>
      <c r="K49" s="46">
        <f t="shared" si="10"/>
        <v>-13553641</v>
      </c>
      <c r="L49" s="46">
        <f t="shared" si="10"/>
        <v>29137827</v>
      </c>
      <c r="M49" s="46">
        <f t="shared" si="10"/>
        <v>48557107</v>
      </c>
      <c r="N49" s="46">
        <f t="shared" si="10"/>
        <v>64141293</v>
      </c>
      <c r="O49" s="46">
        <f t="shared" si="10"/>
        <v>-6145868</v>
      </c>
      <c r="P49" s="46">
        <f t="shared" si="10"/>
        <v>-25774468</v>
      </c>
      <c r="Q49" s="46">
        <f t="shared" si="10"/>
        <v>70522801</v>
      </c>
      <c r="R49" s="46">
        <f t="shared" si="10"/>
        <v>38602465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204773441</v>
      </c>
      <c r="X49" s="46">
        <f>IF(F25=F48,0,X25-X48)</f>
        <v>-134420341</v>
      </c>
      <c r="Y49" s="46">
        <f t="shared" si="10"/>
        <v>339193782</v>
      </c>
      <c r="Z49" s="47">
        <f>+IF(X49&lt;&gt;0,+(Y49/X49)*100,0)</f>
        <v>-252.33813534218007</v>
      </c>
      <c r="AA49" s="44">
        <f>+AA25-AA48</f>
        <v>-60402474</v>
      </c>
    </row>
    <row r="50" spans="1:27" ht="12.75">
      <c r="A50" s="16" t="s">
        <v>77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2.75">
      <c r="A51" s="17" t="s">
        <v>78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2.75">
      <c r="A52" s="18" t="s">
        <v>79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2.75">
      <c r="A53" s="17" t="s">
        <v>80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81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2.7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2.7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2.7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2.7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2.7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2.7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cellComments="atEnd" horizontalDpi="600" verticalDpi="600" orientation="landscape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53" t="s">
        <v>66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82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/>
      <c r="C3" s="32" t="s">
        <v>6</v>
      </c>
      <c r="D3" s="32" t="s">
        <v>6</v>
      </c>
      <c r="E3" s="33" t="s">
        <v>7</v>
      </c>
      <c r="F3" s="34" t="s">
        <v>8</v>
      </c>
      <c r="G3" s="34" t="s">
        <v>9</v>
      </c>
      <c r="H3" s="34" t="s">
        <v>10</v>
      </c>
      <c r="I3" s="34" t="s">
        <v>11</v>
      </c>
      <c r="J3" s="34" t="s">
        <v>12</v>
      </c>
      <c r="K3" s="34" t="s">
        <v>13</v>
      </c>
      <c r="L3" s="34" t="s">
        <v>14</v>
      </c>
      <c r="M3" s="34" t="s">
        <v>15</v>
      </c>
      <c r="N3" s="34" t="s">
        <v>16</v>
      </c>
      <c r="O3" s="34" t="s">
        <v>17</v>
      </c>
      <c r="P3" s="34" t="s">
        <v>18</v>
      </c>
      <c r="Q3" s="34" t="s">
        <v>19</v>
      </c>
      <c r="R3" s="34" t="s">
        <v>20</v>
      </c>
      <c r="S3" s="34" t="s">
        <v>21</v>
      </c>
      <c r="T3" s="34" t="s">
        <v>22</v>
      </c>
      <c r="U3" s="34" t="s">
        <v>23</v>
      </c>
      <c r="V3" s="34" t="s">
        <v>24</v>
      </c>
      <c r="W3" s="34" t="s">
        <v>25</v>
      </c>
      <c r="X3" s="34" t="s">
        <v>26</v>
      </c>
      <c r="Y3" s="34" t="s">
        <v>27</v>
      </c>
      <c r="Z3" s="34" t="s">
        <v>28</v>
      </c>
      <c r="AA3" s="35" t="s">
        <v>29</v>
      </c>
    </row>
    <row r="4" spans="1:27" ht="12.75">
      <c r="A4" s="12" t="s">
        <v>30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2.75">
      <c r="A5" s="2" t="s">
        <v>31</v>
      </c>
      <c r="B5" s="3"/>
      <c r="C5" s="19">
        <f aca="true" t="shared" si="0" ref="C5:Y5">SUM(C6:C8)</f>
        <v>1375735961</v>
      </c>
      <c r="D5" s="19">
        <f>SUM(D6:D8)</f>
        <v>0</v>
      </c>
      <c r="E5" s="20">
        <f t="shared" si="0"/>
        <v>1433068294</v>
      </c>
      <c r="F5" s="21">
        <f t="shared" si="0"/>
        <v>1462576294</v>
      </c>
      <c r="G5" s="21">
        <f t="shared" si="0"/>
        <v>368095006</v>
      </c>
      <c r="H5" s="21">
        <f t="shared" si="0"/>
        <v>62276650</v>
      </c>
      <c r="I5" s="21">
        <f t="shared" si="0"/>
        <v>59676393</v>
      </c>
      <c r="J5" s="21">
        <f t="shared" si="0"/>
        <v>490048049</v>
      </c>
      <c r="K5" s="21">
        <f t="shared" si="0"/>
        <v>63527344</v>
      </c>
      <c r="L5" s="21">
        <f t="shared" si="0"/>
        <v>61237148</v>
      </c>
      <c r="M5" s="21">
        <f t="shared" si="0"/>
        <v>284521368</v>
      </c>
      <c r="N5" s="21">
        <f t="shared" si="0"/>
        <v>409285860</v>
      </c>
      <c r="O5" s="21">
        <f t="shared" si="0"/>
        <v>86992993</v>
      </c>
      <c r="P5" s="21">
        <f t="shared" si="0"/>
        <v>59946582</v>
      </c>
      <c r="Q5" s="21">
        <f t="shared" si="0"/>
        <v>239256820</v>
      </c>
      <c r="R5" s="21">
        <f t="shared" si="0"/>
        <v>386196395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1285530304</v>
      </c>
      <c r="X5" s="21">
        <f t="shared" si="0"/>
        <v>1096931961</v>
      </c>
      <c r="Y5" s="21">
        <f t="shared" si="0"/>
        <v>188598343</v>
      </c>
      <c r="Z5" s="4">
        <f>+IF(X5&lt;&gt;0,+(Y5/X5)*100,0)</f>
        <v>17.193258078474386</v>
      </c>
      <c r="AA5" s="19">
        <f>SUM(AA6:AA8)</f>
        <v>1462576294</v>
      </c>
    </row>
    <row r="6" spans="1:27" ht="12.75">
      <c r="A6" s="5" t="s">
        <v>32</v>
      </c>
      <c r="B6" s="3"/>
      <c r="C6" s="22">
        <v>70130</v>
      </c>
      <c r="D6" s="22"/>
      <c r="E6" s="23">
        <v>951210</v>
      </c>
      <c r="F6" s="24">
        <v>951210</v>
      </c>
      <c r="G6" s="24">
        <v>-10415</v>
      </c>
      <c r="H6" s="24">
        <v>6201</v>
      </c>
      <c r="I6" s="24">
        <v>2398</v>
      </c>
      <c r="J6" s="24">
        <v>-1816</v>
      </c>
      <c r="K6" s="24">
        <v>6201</v>
      </c>
      <c r="L6" s="24">
        <v>6201</v>
      </c>
      <c r="M6" s="24">
        <v>6201</v>
      </c>
      <c r="N6" s="24">
        <v>18603</v>
      </c>
      <c r="O6" s="24">
        <v>6201</v>
      </c>
      <c r="P6" s="24">
        <v>5880</v>
      </c>
      <c r="Q6" s="24">
        <v>1673966</v>
      </c>
      <c r="R6" s="24">
        <v>1686047</v>
      </c>
      <c r="S6" s="24"/>
      <c r="T6" s="24"/>
      <c r="U6" s="24"/>
      <c r="V6" s="24"/>
      <c r="W6" s="24">
        <v>1702834</v>
      </c>
      <c r="X6" s="24">
        <v>713376</v>
      </c>
      <c r="Y6" s="24">
        <v>989458</v>
      </c>
      <c r="Z6" s="6">
        <v>138.7</v>
      </c>
      <c r="AA6" s="22">
        <v>951210</v>
      </c>
    </row>
    <row r="7" spans="1:27" ht="12.75">
      <c r="A7" s="5" t="s">
        <v>33</v>
      </c>
      <c r="B7" s="3"/>
      <c r="C7" s="25">
        <v>1375665831</v>
      </c>
      <c r="D7" s="25"/>
      <c r="E7" s="26">
        <v>1432116955</v>
      </c>
      <c r="F7" s="27">
        <v>1461624955</v>
      </c>
      <c r="G7" s="27">
        <v>368105421</v>
      </c>
      <c r="H7" s="27">
        <v>62270449</v>
      </c>
      <c r="I7" s="27">
        <v>59673995</v>
      </c>
      <c r="J7" s="27">
        <v>490049865</v>
      </c>
      <c r="K7" s="27">
        <v>63521143</v>
      </c>
      <c r="L7" s="27">
        <v>61230947</v>
      </c>
      <c r="M7" s="27">
        <v>284515167</v>
      </c>
      <c r="N7" s="27">
        <v>409267257</v>
      </c>
      <c r="O7" s="27">
        <v>86986792</v>
      </c>
      <c r="P7" s="27">
        <v>59940702</v>
      </c>
      <c r="Q7" s="27">
        <v>237582854</v>
      </c>
      <c r="R7" s="27">
        <v>384510348</v>
      </c>
      <c r="S7" s="27"/>
      <c r="T7" s="27"/>
      <c r="U7" s="27"/>
      <c r="V7" s="27"/>
      <c r="W7" s="27">
        <v>1283827470</v>
      </c>
      <c r="X7" s="27">
        <v>1096218495</v>
      </c>
      <c r="Y7" s="27">
        <v>187608975</v>
      </c>
      <c r="Z7" s="7">
        <v>17.11</v>
      </c>
      <c r="AA7" s="25">
        <v>1461624955</v>
      </c>
    </row>
    <row r="8" spans="1:27" ht="12.75">
      <c r="A8" s="5" t="s">
        <v>34</v>
      </c>
      <c r="B8" s="3"/>
      <c r="C8" s="22"/>
      <c r="D8" s="22"/>
      <c r="E8" s="23">
        <v>129</v>
      </c>
      <c r="F8" s="24">
        <v>129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>
        <v>90</v>
      </c>
      <c r="Y8" s="24">
        <v>-90</v>
      </c>
      <c r="Z8" s="6">
        <v>-100</v>
      </c>
      <c r="AA8" s="22">
        <v>129</v>
      </c>
    </row>
    <row r="9" spans="1:27" ht="12.75">
      <c r="A9" s="2" t="s">
        <v>35</v>
      </c>
      <c r="B9" s="3"/>
      <c r="C9" s="19">
        <f aca="true" t="shared" si="1" ref="C9:Y9">SUM(C10:C14)</f>
        <v>29471149</v>
      </c>
      <c r="D9" s="19">
        <f>SUM(D10:D14)</f>
        <v>0</v>
      </c>
      <c r="E9" s="20">
        <f t="shared" si="1"/>
        <v>9984228</v>
      </c>
      <c r="F9" s="21">
        <f t="shared" si="1"/>
        <v>10184228</v>
      </c>
      <c r="G9" s="21">
        <f t="shared" si="1"/>
        <v>492206</v>
      </c>
      <c r="H9" s="21">
        <f t="shared" si="1"/>
        <v>580979</v>
      </c>
      <c r="I9" s="21">
        <f t="shared" si="1"/>
        <v>438137</v>
      </c>
      <c r="J9" s="21">
        <f t="shared" si="1"/>
        <v>1511322</v>
      </c>
      <c r="K9" s="21">
        <f t="shared" si="1"/>
        <v>422219</v>
      </c>
      <c r="L9" s="21">
        <f t="shared" si="1"/>
        <v>503406</v>
      </c>
      <c r="M9" s="21">
        <f t="shared" si="1"/>
        <v>404268</v>
      </c>
      <c r="N9" s="21">
        <f t="shared" si="1"/>
        <v>1329893</v>
      </c>
      <c r="O9" s="21">
        <f t="shared" si="1"/>
        <v>615103</v>
      </c>
      <c r="P9" s="21">
        <f t="shared" si="1"/>
        <v>505681</v>
      </c>
      <c r="Q9" s="21">
        <f t="shared" si="1"/>
        <v>456762</v>
      </c>
      <c r="R9" s="21">
        <f t="shared" si="1"/>
        <v>1577546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4418761</v>
      </c>
      <c r="X9" s="21">
        <f t="shared" si="1"/>
        <v>7638102</v>
      </c>
      <c r="Y9" s="21">
        <f t="shared" si="1"/>
        <v>-3219341</v>
      </c>
      <c r="Z9" s="4">
        <f>+IF(X9&lt;&gt;0,+(Y9/X9)*100,0)</f>
        <v>-42.14844211297519</v>
      </c>
      <c r="AA9" s="19">
        <f>SUM(AA10:AA14)</f>
        <v>10184228</v>
      </c>
    </row>
    <row r="10" spans="1:27" ht="12.75">
      <c r="A10" s="5" t="s">
        <v>36</v>
      </c>
      <c r="B10" s="3"/>
      <c r="C10" s="22">
        <v>12917359</v>
      </c>
      <c r="D10" s="22"/>
      <c r="E10" s="23">
        <v>907224</v>
      </c>
      <c r="F10" s="24">
        <v>1107224</v>
      </c>
      <c r="G10" s="24">
        <v>151554</v>
      </c>
      <c r="H10" s="24">
        <v>205678</v>
      </c>
      <c r="I10" s="24">
        <v>182482</v>
      </c>
      <c r="J10" s="24">
        <v>539714</v>
      </c>
      <c r="K10" s="24">
        <v>194167</v>
      </c>
      <c r="L10" s="24">
        <v>179317</v>
      </c>
      <c r="M10" s="24">
        <v>132721</v>
      </c>
      <c r="N10" s="24">
        <v>506205</v>
      </c>
      <c r="O10" s="24">
        <v>148199</v>
      </c>
      <c r="P10" s="24">
        <v>137554</v>
      </c>
      <c r="Q10" s="24">
        <v>104037</v>
      </c>
      <c r="R10" s="24">
        <v>389790</v>
      </c>
      <c r="S10" s="24"/>
      <c r="T10" s="24"/>
      <c r="U10" s="24"/>
      <c r="V10" s="24"/>
      <c r="W10" s="24">
        <v>1435709</v>
      </c>
      <c r="X10" s="24">
        <v>830385</v>
      </c>
      <c r="Y10" s="24">
        <v>605324</v>
      </c>
      <c r="Z10" s="6">
        <v>72.9</v>
      </c>
      <c r="AA10" s="22">
        <v>1107224</v>
      </c>
    </row>
    <row r="11" spans="1:27" ht="12.75">
      <c r="A11" s="5" t="s">
        <v>37</v>
      </c>
      <c r="B11" s="3"/>
      <c r="C11" s="22">
        <v>8064440</v>
      </c>
      <c r="D11" s="22"/>
      <c r="E11" s="23">
        <v>1538052</v>
      </c>
      <c r="F11" s="24">
        <v>1538052</v>
      </c>
      <c r="G11" s="24">
        <v>8255</v>
      </c>
      <c r="H11" s="24">
        <v>15431</v>
      </c>
      <c r="I11" s="24">
        <v>44172</v>
      </c>
      <c r="J11" s="24">
        <v>67858</v>
      </c>
      <c r="K11" s="24">
        <v>55921</v>
      </c>
      <c r="L11" s="24">
        <v>25499</v>
      </c>
      <c r="M11" s="24">
        <v>37813</v>
      </c>
      <c r="N11" s="24">
        <v>119233</v>
      </c>
      <c r="O11" s="24">
        <v>45915</v>
      </c>
      <c r="P11" s="24">
        <v>28788</v>
      </c>
      <c r="Q11" s="24">
        <v>19998</v>
      </c>
      <c r="R11" s="24">
        <v>94701</v>
      </c>
      <c r="S11" s="24"/>
      <c r="T11" s="24"/>
      <c r="U11" s="24"/>
      <c r="V11" s="24"/>
      <c r="W11" s="24">
        <v>281792</v>
      </c>
      <c r="X11" s="24">
        <v>1153521</v>
      </c>
      <c r="Y11" s="24">
        <v>-871729</v>
      </c>
      <c r="Z11" s="6">
        <v>-75.57</v>
      </c>
      <c r="AA11" s="22">
        <v>1538052</v>
      </c>
    </row>
    <row r="12" spans="1:27" ht="12.75">
      <c r="A12" s="5" t="s">
        <v>38</v>
      </c>
      <c r="B12" s="3"/>
      <c r="C12" s="22">
        <v>8489350</v>
      </c>
      <c r="D12" s="22"/>
      <c r="E12" s="23">
        <v>7538952</v>
      </c>
      <c r="F12" s="24">
        <v>7538952</v>
      </c>
      <c r="G12" s="24">
        <v>332397</v>
      </c>
      <c r="H12" s="24">
        <v>359870</v>
      </c>
      <c r="I12" s="24">
        <v>211483</v>
      </c>
      <c r="J12" s="24">
        <v>903750</v>
      </c>
      <c r="K12" s="24">
        <v>172131</v>
      </c>
      <c r="L12" s="24">
        <v>298590</v>
      </c>
      <c r="M12" s="24">
        <v>233734</v>
      </c>
      <c r="N12" s="24">
        <v>704455</v>
      </c>
      <c r="O12" s="24">
        <v>420989</v>
      </c>
      <c r="P12" s="24">
        <v>339339</v>
      </c>
      <c r="Q12" s="24">
        <v>332727</v>
      </c>
      <c r="R12" s="24">
        <v>1093055</v>
      </c>
      <c r="S12" s="24"/>
      <c r="T12" s="24"/>
      <c r="U12" s="24"/>
      <c r="V12" s="24"/>
      <c r="W12" s="24">
        <v>2701260</v>
      </c>
      <c r="X12" s="24">
        <v>5654196</v>
      </c>
      <c r="Y12" s="24">
        <v>-2952936</v>
      </c>
      <c r="Z12" s="6">
        <v>-52.23</v>
      </c>
      <c r="AA12" s="22">
        <v>7538952</v>
      </c>
    </row>
    <row r="13" spans="1:27" ht="12.75">
      <c r="A13" s="5" t="s">
        <v>39</v>
      </c>
      <c r="B13" s="3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/>
      <c r="AA13" s="22"/>
    </row>
    <row r="14" spans="1:27" ht="12.75">
      <c r="A14" s="5" t="s">
        <v>40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/>
      <c r="AA14" s="25"/>
    </row>
    <row r="15" spans="1:27" ht="12.75">
      <c r="A15" s="2" t="s">
        <v>41</v>
      </c>
      <c r="B15" s="8"/>
      <c r="C15" s="19">
        <f aca="true" t="shared" si="2" ref="C15:Y15">SUM(C16:C18)</f>
        <v>593339707</v>
      </c>
      <c r="D15" s="19">
        <f>SUM(D16:D18)</f>
        <v>0</v>
      </c>
      <c r="E15" s="20">
        <f t="shared" si="2"/>
        <v>579815823</v>
      </c>
      <c r="F15" s="21">
        <f t="shared" si="2"/>
        <v>846071823</v>
      </c>
      <c r="G15" s="21">
        <f t="shared" si="2"/>
        <v>46027794</v>
      </c>
      <c r="H15" s="21">
        <f t="shared" si="2"/>
        <v>36316625</v>
      </c>
      <c r="I15" s="21">
        <f t="shared" si="2"/>
        <v>31882669</v>
      </c>
      <c r="J15" s="21">
        <f t="shared" si="2"/>
        <v>114227088</v>
      </c>
      <c r="K15" s="21">
        <f t="shared" si="2"/>
        <v>113158784</v>
      </c>
      <c r="L15" s="21">
        <f t="shared" si="2"/>
        <v>14040207</v>
      </c>
      <c r="M15" s="21">
        <f t="shared" si="2"/>
        <v>73815752</v>
      </c>
      <c r="N15" s="21">
        <f t="shared" si="2"/>
        <v>201014743</v>
      </c>
      <c r="O15" s="21">
        <f t="shared" si="2"/>
        <v>19011710</v>
      </c>
      <c r="P15" s="21">
        <f t="shared" si="2"/>
        <v>18620023</v>
      </c>
      <c r="Q15" s="21">
        <f t="shared" si="2"/>
        <v>617851</v>
      </c>
      <c r="R15" s="21">
        <f t="shared" si="2"/>
        <v>38249584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353491415</v>
      </c>
      <c r="X15" s="21">
        <f t="shared" si="2"/>
        <v>634553775</v>
      </c>
      <c r="Y15" s="21">
        <f t="shared" si="2"/>
        <v>-281062360</v>
      </c>
      <c r="Z15" s="4">
        <f>+IF(X15&lt;&gt;0,+(Y15/X15)*100,0)</f>
        <v>-44.29291433968697</v>
      </c>
      <c r="AA15" s="19">
        <f>SUM(AA16:AA18)</f>
        <v>846071823</v>
      </c>
    </row>
    <row r="16" spans="1:27" ht="12.75">
      <c r="A16" s="5" t="s">
        <v>42</v>
      </c>
      <c r="B16" s="3"/>
      <c r="C16" s="22">
        <v>547750670</v>
      </c>
      <c r="D16" s="22"/>
      <c r="E16" s="23">
        <v>578801427</v>
      </c>
      <c r="F16" s="24">
        <v>646841427</v>
      </c>
      <c r="G16" s="24">
        <v>42767099</v>
      </c>
      <c r="H16" s="24">
        <v>36316625</v>
      </c>
      <c r="I16" s="24">
        <v>31881563</v>
      </c>
      <c r="J16" s="24">
        <v>110965287</v>
      </c>
      <c r="K16" s="24">
        <v>113158784</v>
      </c>
      <c r="L16" s="24">
        <v>14040207</v>
      </c>
      <c r="M16" s="24">
        <v>73815752</v>
      </c>
      <c r="N16" s="24">
        <v>201014743</v>
      </c>
      <c r="O16" s="24">
        <v>19011710</v>
      </c>
      <c r="P16" s="24">
        <v>18620023</v>
      </c>
      <c r="Q16" s="24">
        <v>617851</v>
      </c>
      <c r="R16" s="24">
        <v>38249584</v>
      </c>
      <c r="S16" s="24"/>
      <c r="T16" s="24"/>
      <c r="U16" s="24"/>
      <c r="V16" s="24"/>
      <c r="W16" s="24">
        <v>350229614</v>
      </c>
      <c r="X16" s="24">
        <v>485131014</v>
      </c>
      <c r="Y16" s="24">
        <v>-134901400</v>
      </c>
      <c r="Z16" s="6">
        <v>-27.81</v>
      </c>
      <c r="AA16" s="22">
        <v>646841427</v>
      </c>
    </row>
    <row r="17" spans="1:27" ht="12.75">
      <c r="A17" s="5" t="s">
        <v>43</v>
      </c>
      <c r="B17" s="3"/>
      <c r="C17" s="22">
        <v>45589037</v>
      </c>
      <c r="D17" s="22"/>
      <c r="E17" s="23">
        <v>1014177</v>
      </c>
      <c r="F17" s="24">
        <v>199230177</v>
      </c>
      <c r="G17" s="24">
        <v>3260695</v>
      </c>
      <c r="H17" s="24"/>
      <c r="I17" s="24">
        <v>1106</v>
      </c>
      <c r="J17" s="24">
        <v>3261801</v>
      </c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>
        <v>3261801</v>
      </c>
      <c r="X17" s="24">
        <v>149422599</v>
      </c>
      <c r="Y17" s="24">
        <v>-146160798</v>
      </c>
      <c r="Z17" s="6">
        <v>-97.82</v>
      </c>
      <c r="AA17" s="22">
        <v>199230177</v>
      </c>
    </row>
    <row r="18" spans="1:27" ht="12.75">
      <c r="A18" s="5" t="s">
        <v>44</v>
      </c>
      <c r="B18" s="3"/>
      <c r="C18" s="22"/>
      <c r="D18" s="22"/>
      <c r="E18" s="23">
        <v>219</v>
      </c>
      <c r="F18" s="24">
        <v>219</v>
      </c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>
        <v>162</v>
      </c>
      <c r="Y18" s="24">
        <v>-162</v>
      </c>
      <c r="Z18" s="6">
        <v>-100</v>
      </c>
      <c r="AA18" s="22">
        <v>219</v>
      </c>
    </row>
    <row r="19" spans="1:27" ht="12.75">
      <c r="A19" s="2" t="s">
        <v>45</v>
      </c>
      <c r="B19" s="8"/>
      <c r="C19" s="19">
        <f aca="true" t="shared" si="3" ref="C19:Y19">SUM(C20:C23)</f>
        <v>1277078495</v>
      </c>
      <c r="D19" s="19">
        <f>SUM(D20:D23)</f>
        <v>0</v>
      </c>
      <c r="E19" s="20">
        <f t="shared" si="3"/>
        <v>1424380529</v>
      </c>
      <c r="F19" s="21">
        <f t="shared" si="3"/>
        <v>1424380529</v>
      </c>
      <c r="G19" s="21">
        <f t="shared" si="3"/>
        <v>102799643</v>
      </c>
      <c r="H19" s="21">
        <f t="shared" si="3"/>
        <v>134345400</v>
      </c>
      <c r="I19" s="21">
        <f t="shared" si="3"/>
        <v>125955345</v>
      </c>
      <c r="J19" s="21">
        <f t="shared" si="3"/>
        <v>363100388</v>
      </c>
      <c r="K19" s="21">
        <f t="shared" si="3"/>
        <v>116801440</v>
      </c>
      <c r="L19" s="21">
        <f t="shared" si="3"/>
        <v>115520286</v>
      </c>
      <c r="M19" s="21">
        <f t="shared" si="3"/>
        <v>115895818</v>
      </c>
      <c r="N19" s="21">
        <f t="shared" si="3"/>
        <v>348217544</v>
      </c>
      <c r="O19" s="21">
        <f t="shared" si="3"/>
        <v>102352286</v>
      </c>
      <c r="P19" s="21">
        <f t="shared" si="3"/>
        <v>112957150</v>
      </c>
      <c r="Q19" s="21">
        <f t="shared" si="3"/>
        <v>114105342</v>
      </c>
      <c r="R19" s="21">
        <f t="shared" si="3"/>
        <v>329414778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1040732710</v>
      </c>
      <c r="X19" s="21">
        <f t="shared" si="3"/>
        <v>1068285141</v>
      </c>
      <c r="Y19" s="21">
        <f t="shared" si="3"/>
        <v>-27552431</v>
      </c>
      <c r="Z19" s="4">
        <f>+IF(X19&lt;&gt;0,+(Y19/X19)*100,0)</f>
        <v>-2.5791270460065308</v>
      </c>
      <c r="AA19" s="19">
        <f>SUM(AA20:AA23)</f>
        <v>1424380529</v>
      </c>
    </row>
    <row r="20" spans="1:27" ht="12.75">
      <c r="A20" s="5" t="s">
        <v>46</v>
      </c>
      <c r="B20" s="3"/>
      <c r="C20" s="22">
        <v>1027125680</v>
      </c>
      <c r="D20" s="22"/>
      <c r="E20" s="23">
        <v>1154044058</v>
      </c>
      <c r="F20" s="24">
        <v>1154044058</v>
      </c>
      <c r="G20" s="24">
        <v>81318906</v>
      </c>
      <c r="H20" s="24">
        <v>112406139</v>
      </c>
      <c r="I20" s="24">
        <v>104500149</v>
      </c>
      <c r="J20" s="24">
        <v>298225194</v>
      </c>
      <c r="K20" s="24">
        <v>94379401</v>
      </c>
      <c r="L20" s="24">
        <v>93506933</v>
      </c>
      <c r="M20" s="24">
        <v>93596884</v>
      </c>
      <c r="N20" s="24">
        <v>281483218</v>
      </c>
      <c r="O20" s="24">
        <v>81033824</v>
      </c>
      <c r="P20" s="24">
        <v>91064710</v>
      </c>
      <c r="Q20" s="24">
        <v>92568219</v>
      </c>
      <c r="R20" s="24">
        <v>264666753</v>
      </c>
      <c r="S20" s="24"/>
      <c r="T20" s="24"/>
      <c r="U20" s="24"/>
      <c r="V20" s="24"/>
      <c r="W20" s="24">
        <v>844375165</v>
      </c>
      <c r="X20" s="24">
        <v>865532907</v>
      </c>
      <c r="Y20" s="24">
        <v>-21157742</v>
      </c>
      <c r="Z20" s="6">
        <v>-2.44</v>
      </c>
      <c r="AA20" s="22">
        <v>1154044058</v>
      </c>
    </row>
    <row r="21" spans="1:27" ht="12.75">
      <c r="A21" s="5" t="s">
        <v>47</v>
      </c>
      <c r="B21" s="3"/>
      <c r="C21" s="22">
        <v>106922116</v>
      </c>
      <c r="D21" s="22"/>
      <c r="E21" s="23">
        <v>115953799</v>
      </c>
      <c r="F21" s="24">
        <v>115953799</v>
      </c>
      <c r="G21" s="24">
        <v>9193794</v>
      </c>
      <c r="H21" s="24">
        <v>9143614</v>
      </c>
      <c r="I21" s="24">
        <v>8718171</v>
      </c>
      <c r="J21" s="24">
        <v>27055579</v>
      </c>
      <c r="K21" s="24">
        <v>9255872</v>
      </c>
      <c r="L21" s="24">
        <v>9049813</v>
      </c>
      <c r="M21" s="24">
        <v>9383038</v>
      </c>
      <c r="N21" s="24">
        <v>27688723</v>
      </c>
      <c r="O21" s="24">
        <v>8542729</v>
      </c>
      <c r="P21" s="24">
        <v>9081022</v>
      </c>
      <c r="Q21" s="24">
        <v>8789067</v>
      </c>
      <c r="R21" s="24">
        <v>26412818</v>
      </c>
      <c r="S21" s="24"/>
      <c r="T21" s="24"/>
      <c r="U21" s="24"/>
      <c r="V21" s="24"/>
      <c r="W21" s="24">
        <v>81157120</v>
      </c>
      <c r="X21" s="24">
        <v>86965317</v>
      </c>
      <c r="Y21" s="24">
        <v>-5808197</v>
      </c>
      <c r="Z21" s="6">
        <v>-6.68</v>
      </c>
      <c r="AA21" s="22">
        <v>115953799</v>
      </c>
    </row>
    <row r="22" spans="1:27" ht="12.75">
      <c r="A22" s="5" t="s">
        <v>48</v>
      </c>
      <c r="B22" s="3"/>
      <c r="C22" s="25">
        <v>21873762</v>
      </c>
      <c r="D22" s="25"/>
      <c r="E22" s="26">
        <v>23826266</v>
      </c>
      <c r="F22" s="27">
        <v>23826266</v>
      </c>
      <c r="G22" s="27">
        <v>1906277</v>
      </c>
      <c r="H22" s="27">
        <v>1974553</v>
      </c>
      <c r="I22" s="27">
        <v>1949527</v>
      </c>
      <c r="J22" s="27">
        <v>5830357</v>
      </c>
      <c r="K22" s="27">
        <v>2067214</v>
      </c>
      <c r="L22" s="27">
        <v>2002114</v>
      </c>
      <c r="M22" s="27">
        <v>1959005</v>
      </c>
      <c r="N22" s="27">
        <v>6028333</v>
      </c>
      <c r="O22" s="27">
        <v>1927766</v>
      </c>
      <c r="P22" s="27">
        <v>1819638</v>
      </c>
      <c r="Q22" s="27">
        <v>1813939</v>
      </c>
      <c r="R22" s="27">
        <v>5561343</v>
      </c>
      <c r="S22" s="27"/>
      <c r="T22" s="27"/>
      <c r="U22" s="27"/>
      <c r="V22" s="27"/>
      <c r="W22" s="27">
        <v>17420033</v>
      </c>
      <c r="X22" s="27">
        <v>17869680</v>
      </c>
      <c r="Y22" s="27">
        <v>-449647</v>
      </c>
      <c r="Z22" s="7">
        <v>-2.52</v>
      </c>
      <c r="AA22" s="25">
        <v>23826266</v>
      </c>
    </row>
    <row r="23" spans="1:27" ht="12.75">
      <c r="A23" s="5" t="s">
        <v>49</v>
      </c>
      <c r="B23" s="3"/>
      <c r="C23" s="22">
        <v>121156937</v>
      </c>
      <c r="D23" s="22"/>
      <c r="E23" s="23">
        <v>130556406</v>
      </c>
      <c r="F23" s="24">
        <v>130556406</v>
      </c>
      <c r="G23" s="24">
        <v>10380666</v>
      </c>
      <c r="H23" s="24">
        <v>10821094</v>
      </c>
      <c r="I23" s="24">
        <v>10787498</v>
      </c>
      <c r="J23" s="24">
        <v>31989258</v>
      </c>
      <c r="K23" s="24">
        <v>11098953</v>
      </c>
      <c r="L23" s="24">
        <v>10961426</v>
      </c>
      <c r="M23" s="24">
        <v>10956891</v>
      </c>
      <c r="N23" s="24">
        <v>33017270</v>
      </c>
      <c r="O23" s="24">
        <v>10847967</v>
      </c>
      <c r="P23" s="24">
        <v>10991780</v>
      </c>
      <c r="Q23" s="24">
        <v>10934117</v>
      </c>
      <c r="R23" s="24">
        <v>32773864</v>
      </c>
      <c r="S23" s="24"/>
      <c r="T23" s="24"/>
      <c r="U23" s="24"/>
      <c r="V23" s="24"/>
      <c r="W23" s="24">
        <v>97780392</v>
      </c>
      <c r="X23" s="24">
        <v>97917237</v>
      </c>
      <c r="Y23" s="24">
        <v>-136845</v>
      </c>
      <c r="Z23" s="6">
        <v>-0.14</v>
      </c>
      <c r="AA23" s="22">
        <v>130556406</v>
      </c>
    </row>
    <row r="24" spans="1:27" ht="12.75">
      <c r="A24" s="2" t="s">
        <v>50</v>
      </c>
      <c r="B24" s="8" t="s">
        <v>51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/>
      <c r="AA24" s="19"/>
    </row>
    <row r="25" spans="1:27" ht="12.75">
      <c r="A25" s="9" t="s">
        <v>52</v>
      </c>
      <c r="B25" s="10" t="s">
        <v>53</v>
      </c>
      <c r="C25" s="40">
        <f aca="true" t="shared" si="4" ref="C25:Y25">+C5+C9+C15+C19+C24</f>
        <v>3275625312</v>
      </c>
      <c r="D25" s="40">
        <f>+D5+D9+D15+D19+D24</f>
        <v>0</v>
      </c>
      <c r="E25" s="41">
        <f t="shared" si="4"/>
        <v>3447248874</v>
      </c>
      <c r="F25" s="42">
        <f t="shared" si="4"/>
        <v>3743212874</v>
      </c>
      <c r="G25" s="42">
        <f t="shared" si="4"/>
        <v>517414649</v>
      </c>
      <c r="H25" s="42">
        <f t="shared" si="4"/>
        <v>233519654</v>
      </c>
      <c r="I25" s="42">
        <f t="shared" si="4"/>
        <v>217952544</v>
      </c>
      <c r="J25" s="42">
        <f t="shared" si="4"/>
        <v>968886847</v>
      </c>
      <c r="K25" s="42">
        <f t="shared" si="4"/>
        <v>293909787</v>
      </c>
      <c r="L25" s="42">
        <f t="shared" si="4"/>
        <v>191301047</v>
      </c>
      <c r="M25" s="42">
        <f t="shared" si="4"/>
        <v>474637206</v>
      </c>
      <c r="N25" s="42">
        <f t="shared" si="4"/>
        <v>959848040</v>
      </c>
      <c r="O25" s="42">
        <f t="shared" si="4"/>
        <v>208972092</v>
      </c>
      <c r="P25" s="42">
        <f t="shared" si="4"/>
        <v>192029436</v>
      </c>
      <c r="Q25" s="42">
        <f t="shared" si="4"/>
        <v>354436775</v>
      </c>
      <c r="R25" s="42">
        <f t="shared" si="4"/>
        <v>755438303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2684173190</v>
      </c>
      <c r="X25" s="42">
        <f t="shared" si="4"/>
        <v>2807408979</v>
      </c>
      <c r="Y25" s="42">
        <f t="shared" si="4"/>
        <v>-123235789</v>
      </c>
      <c r="Z25" s="43">
        <f>+IF(X25&lt;&gt;0,+(Y25/X25)*100,0)</f>
        <v>-4.389662850045334</v>
      </c>
      <c r="AA25" s="40">
        <f>+AA5+AA9+AA15+AA19+AA24</f>
        <v>3743212874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2.75">
      <c r="A27" s="12" t="s">
        <v>54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2.75">
      <c r="A28" s="2" t="s">
        <v>31</v>
      </c>
      <c r="B28" s="3"/>
      <c r="C28" s="19">
        <f aca="true" t="shared" si="5" ref="C28:Y28">SUM(C29:C31)</f>
        <v>852856645</v>
      </c>
      <c r="D28" s="19">
        <f>SUM(D29:D31)</f>
        <v>0</v>
      </c>
      <c r="E28" s="20">
        <f t="shared" si="5"/>
        <v>705478333</v>
      </c>
      <c r="F28" s="21">
        <f t="shared" si="5"/>
        <v>665901011</v>
      </c>
      <c r="G28" s="21">
        <f t="shared" si="5"/>
        <v>35481196</v>
      </c>
      <c r="H28" s="21">
        <f t="shared" si="5"/>
        <v>40377920</v>
      </c>
      <c r="I28" s="21">
        <f t="shared" si="5"/>
        <v>82189305</v>
      </c>
      <c r="J28" s="21">
        <f t="shared" si="5"/>
        <v>158048421</v>
      </c>
      <c r="K28" s="21">
        <f t="shared" si="5"/>
        <v>62030315</v>
      </c>
      <c r="L28" s="21">
        <f t="shared" si="5"/>
        <v>56917705</v>
      </c>
      <c r="M28" s="21">
        <f t="shared" si="5"/>
        <v>51287992</v>
      </c>
      <c r="N28" s="21">
        <f t="shared" si="5"/>
        <v>170236012</v>
      </c>
      <c r="O28" s="21">
        <f t="shared" si="5"/>
        <v>65482773</v>
      </c>
      <c r="P28" s="21">
        <f t="shared" si="5"/>
        <v>64428228</v>
      </c>
      <c r="Q28" s="21">
        <f t="shared" si="5"/>
        <v>61639748</v>
      </c>
      <c r="R28" s="21">
        <f t="shared" si="5"/>
        <v>191550749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519835182</v>
      </c>
      <c r="X28" s="21">
        <f t="shared" si="5"/>
        <v>499421583</v>
      </c>
      <c r="Y28" s="21">
        <f t="shared" si="5"/>
        <v>20413599</v>
      </c>
      <c r="Z28" s="4">
        <f>+IF(X28&lt;&gt;0,+(Y28/X28)*100,0)</f>
        <v>4.087448299165717</v>
      </c>
      <c r="AA28" s="19">
        <f>SUM(AA29:AA31)</f>
        <v>665901011</v>
      </c>
    </row>
    <row r="29" spans="1:27" ht="12.75">
      <c r="A29" s="5" t="s">
        <v>32</v>
      </c>
      <c r="B29" s="3"/>
      <c r="C29" s="22">
        <v>129996547</v>
      </c>
      <c r="D29" s="22"/>
      <c r="E29" s="23">
        <v>154913818</v>
      </c>
      <c r="F29" s="24">
        <v>136206834</v>
      </c>
      <c r="G29" s="24">
        <v>9448213</v>
      </c>
      <c r="H29" s="24">
        <v>9529752</v>
      </c>
      <c r="I29" s="24">
        <v>9734396</v>
      </c>
      <c r="J29" s="24">
        <v>28712361</v>
      </c>
      <c r="K29" s="24">
        <v>8897002</v>
      </c>
      <c r="L29" s="24">
        <v>11089860</v>
      </c>
      <c r="M29" s="24">
        <v>8990625</v>
      </c>
      <c r="N29" s="24">
        <v>28977487</v>
      </c>
      <c r="O29" s="24">
        <v>8558084</v>
      </c>
      <c r="P29" s="24">
        <v>9358535</v>
      </c>
      <c r="Q29" s="24">
        <v>8894343</v>
      </c>
      <c r="R29" s="24">
        <v>26810962</v>
      </c>
      <c r="S29" s="24"/>
      <c r="T29" s="24"/>
      <c r="U29" s="24"/>
      <c r="V29" s="24"/>
      <c r="W29" s="24">
        <v>84500810</v>
      </c>
      <c r="X29" s="24">
        <v>102153852</v>
      </c>
      <c r="Y29" s="24">
        <v>-17653042</v>
      </c>
      <c r="Z29" s="6">
        <v>-17.28</v>
      </c>
      <c r="AA29" s="22">
        <v>136206834</v>
      </c>
    </row>
    <row r="30" spans="1:27" ht="12.75">
      <c r="A30" s="5" t="s">
        <v>33</v>
      </c>
      <c r="B30" s="3"/>
      <c r="C30" s="25">
        <v>711371383</v>
      </c>
      <c r="D30" s="25"/>
      <c r="E30" s="26">
        <v>541157734</v>
      </c>
      <c r="F30" s="27">
        <v>519936478</v>
      </c>
      <c r="G30" s="27">
        <v>25683791</v>
      </c>
      <c r="H30" s="27">
        <v>28909081</v>
      </c>
      <c r="I30" s="27">
        <v>70557577</v>
      </c>
      <c r="J30" s="27">
        <v>125150449</v>
      </c>
      <c r="K30" s="27">
        <v>51883150</v>
      </c>
      <c r="L30" s="27">
        <v>44830099</v>
      </c>
      <c r="M30" s="27">
        <v>41676949</v>
      </c>
      <c r="N30" s="27">
        <v>138390198</v>
      </c>
      <c r="O30" s="27">
        <v>55679718</v>
      </c>
      <c r="P30" s="27">
        <v>54161021</v>
      </c>
      <c r="Q30" s="27">
        <v>52402025</v>
      </c>
      <c r="R30" s="27">
        <v>162242764</v>
      </c>
      <c r="S30" s="27"/>
      <c r="T30" s="27"/>
      <c r="U30" s="27"/>
      <c r="V30" s="27"/>
      <c r="W30" s="27">
        <v>425783411</v>
      </c>
      <c r="X30" s="27">
        <v>389949588</v>
      </c>
      <c r="Y30" s="27">
        <v>35833823</v>
      </c>
      <c r="Z30" s="7">
        <v>9.19</v>
      </c>
      <c r="AA30" s="25">
        <v>519936478</v>
      </c>
    </row>
    <row r="31" spans="1:27" ht="12.75">
      <c r="A31" s="5" t="s">
        <v>34</v>
      </c>
      <c r="B31" s="3"/>
      <c r="C31" s="22">
        <v>11488715</v>
      </c>
      <c r="D31" s="22"/>
      <c r="E31" s="23">
        <v>9406781</v>
      </c>
      <c r="F31" s="24">
        <v>9757699</v>
      </c>
      <c r="G31" s="24">
        <v>349192</v>
      </c>
      <c r="H31" s="24">
        <v>1939087</v>
      </c>
      <c r="I31" s="24">
        <v>1897332</v>
      </c>
      <c r="J31" s="24">
        <v>4185611</v>
      </c>
      <c r="K31" s="24">
        <v>1250163</v>
      </c>
      <c r="L31" s="24">
        <v>997746</v>
      </c>
      <c r="M31" s="24">
        <v>620418</v>
      </c>
      <c r="N31" s="24">
        <v>2868327</v>
      </c>
      <c r="O31" s="24">
        <v>1244971</v>
      </c>
      <c r="P31" s="24">
        <v>908672</v>
      </c>
      <c r="Q31" s="24">
        <v>343380</v>
      </c>
      <c r="R31" s="24">
        <v>2497023</v>
      </c>
      <c r="S31" s="24"/>
      <c r="T31" s="24"/>
      <c r="U31" s="24"/>
      <c r="V31" s="24"/>
      <c r="W31" s="24">
        <v>9550961</v>
      </c>
      <c r="X31" s="24">
        <v>7318143</v>
      </c>
      <c r="Y31" s="24">
        <v>2232818</v>
      </c>
      <c r="Z31" s="6">
        <v>30.51</v>
      </c>
      <c r="AA31" s="22">
        <v>9757699</v>
      </c>
    </row>
    <row r="32" spans="1:27" ht="12.75">
      <c r="A32" s="2" t="s">
        <v>35</v>
      </c>
      <c r="B32" s="3"/>
      <c r="C32" s="19">
        <f aca="true" t="shared" si="6" ref="C32:Y32">SUM(C33:C37)</f>
        <v>311769655</v>
      </c>
      <c r="D32" s="19">
        <f>SUM(D33:D37)</f>
        <v>0</v>
      </c>
      <c r="E32" s="20">
        <f t="shared" si="6"/>
        <v>423027724</v>
      </c>
      <c r="F32" s="21">
        <f t="shared" si="6"/>
        <v>446249520</v>
      </c>
      <c r="G32" s="21">
        <f t="shared" si="6"/>
        <v>22699397</v>
      </c>
      <c r="H32" s="21">
        <f t="shared" si="6"/>
        <v>29644862</v>
      </c>
      <c r="I32" s="21">
        <f t="shared" si="6"/>
        <v>29186400</v>
      </c>
      <c r="J32" s="21">
        <f t="shared" si="6"/>
        <v>81530659</v>
      </c>
      <c r="K32" s="21">
        <f t="shared" si="6"/>
        <v>29746162</v>
      </c>
      <c r="L32" s="21">
        <f t="shared" si="6"/>
        <v>29086785</v>
      </c>
      <c r="M32" s="21">
        <f t="shared" si="6"/>
        <v>31411224</v>
      </c>
      <c r="N32" s="21">
        <f t="shared" si="6"/>
        <v>90244171</v>
      </c>
      <c r="O32" s="21">
        <f t="shared" si="6"/>
        <v>34417544</v>
      </c>
      <c r="P32" s="21">
        <f t="shared" si="6"/>
        <v>38817433</v>
      </c>
      <c r="Q32" s="21">
        <f t="shared" si="6"/>
        <v>34325726</v>
      </c>
      <c r="R32" s="21">
        <f t="shared" si="6"/>
        <v>107560703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279335533</v>
      </c>
      <c r="X32" s="21">
        <f t="shared" si="6"/>
        <v>334684629</v>
      </c>
      <c r="Y32" s="21">
        <f t="shared" si="6"/>
        <v>-55349096</v>
      </c>
      <c r="Z32" s="4">
        <f>+IF(X32&lt;&gt;0,+(Y32/X32)*100,0)</f>
        <v>-16.53768688612228</v>
      </c>
      <c r="AA32" s="19">
        <f>SUM(AA33:AA37)</f>
        <v>446249520</v>
      </c>
    </row>
    <row r="33" spans="1:27" ht="12.75">
      <c r="A33" s="5" t="s">
        <v>36</v>
      </c>
      <c r="B33" s="3"/>
      <c r="C33" s="22">
        <v>45708266</v>
      </c>
      <c r="D33" s="22"/>
      <c r="E33" s="23">
        <v>69354162</v>
      </c>
      <c r="F33" s="24">
        <v>73211477</v>
      </c>
      <c r="G33" s="24">
        <v>3832319</v>
      </c>
      <c r="H33" s="24">
        <v>4759128</v>
      </c>
      <c r="I33" s="24">
        <v>3287472</v>
      </c>
      <c r="J33" s="24">
        <v>11878919</v>
      </c>
      <c r="K33" s="24">
        <v>4872249</v>
      </c>
      <c r="L33" s="24">
        <v>4458532</v>
      </c>
      <c r="M33" s="24">
        <v>3970394</v>
      </c>
      <c r="N33" s="24">
        <v>13301175</v>
      </c>
      <c r="O33" s="24">
        <v>5050360</v>
      </c>
      <c r="P33" s="24">
        <v>10188261</v>
      </c>
      <c r="Q33" s="24">
        <v>3669692</v>
      </c>
      <c r="R33" s="24">
        <v>18908313</v>
      </c>
      <c r="S33" s="24"/>
      <c r="T33" s="24"/>
      <c r="U33" s="24"/>
      <c r="V33" s="24"/>
      <c r="W33" s="24">
        <v>44088407</v>
      </c>
      <c r="X33" s="24">
        <v>54907929</v>
      </c>
      <c r="Y33" s="24">
        <v>-10819522</v>
      </c>
      <c r="Z33" s="6">
        <v>-19.7</v>
      </c>
      <c r="AA33" s="22">
        <v>73211477</v>
      </c>
    </row>
    <row r="34" spans="1:27" ht="12.75">
      <c r="A34" s="5" t="s">
        <v>37</v>
      </c>
      <c r="B34" s="3"/>
      <c r="C34" s="22">
        <v>159947733</v>
      </c>
      <c r="D34" s="22"/>
      <c r="E34" s="23">
        <v>197145143</v>
      </c>
      <c r="F34" s="24">
        <v>217481663</v>
      </c>
      <c r="G34" s="24">
        <v>6712195</v>
      </c>
      <c r="H34" s="24">
        <v>13528951</v>
      </c>
      <c r="I34" s="24">
        <v>9945058</v>
      </c>
      <c r="J34" s="24">
        <v>30186204</v>
      </c>
      <c r="K34" s="24">
        <v>12349048</v>
      </c>
      <c r="L34" s="24">
        <v>12687707</v>
      </c>
      <c r="M34" s="24">
        <v>14150208</v>
      </c>
      <c r="N34" s="24">
        <v>39186963</v>
      </c>
      <c r="O34" s="24">
        <v>16664137</v>
      </c>
      <c r="P34" s="24">
        <v>14445902</v>
      </c>
      <c r="Q34" s="24">
        <v>17623625</v>
      </c>
      <c r="R34" s="24">
        <v>48733664</v>
      </c>
      <c r="S34" s="24"/>
      <c r="T34" s="24"/>
      <c r="U34" s="24"/>
      <c r="V34" s="24"/>
      <c r="W34" s="24">
        <v>118106831</v>
      </c>
      <c r="X34" s="24">
        <v>163110375</v>
      </c>
      <c r="Y34" s="24">
        <v>-45003544</v>
      </c>
      <c r="Z34" s="6">
        <v>-27.59</v>
      </c>
      <c r="AA34" s="22">
        <v>217481663</v>
      </c>
    </row>
    <row r="35" spans="1:27" ht="12.75">
      <c r="A35" s="5" t="s">
        <v>38</v>
      </c>
      <c r="B35" s="3"/>
      <c r="C35" s="22">
        <v>95596746</v>
      </c>
      <c r="D35" s="22"/>
      <c r="E35" s="23">
        <v>143384449</v>
      </c>
      <c r="F35" s="24">
        <v>141123247</v>
      </c>
      <c r="G35" s="24">
        <v>10642581</v>
      </c>
      <c r="H35" s="24">
        <v>9669153</v>
      </c>
      <c r="I35" s="24">
        <v>15298317</v>
      </c>
      <c r="J35" s="24">
        <v>35610051</v>
      </c>
      <c r="K35" s="24">
        <v>10824982</v>
      </c>
      <c r="L35" s="24">
        <v>11279265</v>
      </c>
      <c r="M35" s="24">
        <v>12615642</v>
      </c>
      <c r="N35" s="24">
        <v>34719889</v>
      </c>
      <c r="O35" s="24">
        <v>10966870</v>
      </c>
      <c r="P35" s="24">
        <v>12660913</v>
      </c>
      <c r="Q35" s="24">
        <v>12376211</v>
      </c>
      <c r="R35" s="24">
        <v>36003994</v>
      </c>
      <c r="S35" s="24"/>
      <c r="T35" s="24"/>
      <c r="U35" s="24"/>
      <c r="V35" s="24"/>
      <c r="W35" s="24">
        <v>106333934</v>
      </c>
      <c r="X35" s="24">
        <v>105841674</v>
      </c>
      <c r="Y35" s="24">
        <v>492260</v>
      </c>
      <c r="Z35" s="6">
        <v>0.47</v>
      </c>
      <c r="AA35" s="22">
        <v>141123247</v>
      </c>
    </row>
    <row r="36" spans="1:27" ht="12.75">
      <c r="A36" s="5" t="s">
        <v>39</v>
      </c>
      <c r="B36" s="3"/>
      <c r="C36" s="22">
        <v>10516910</v>
      </c>
      <c r="D36" s="22"/>
      <c r="E36" s="23">
        <v>13143970</v>
      </c>
      <c r="F36" s="24">
        <v>14433133</v>
      </c>
      <c r="G36" s="24">
        <v>1512302</v>
      </c>
      <c r="H36" s="24">
        <v>1687630</v>
      </c>
      <c r="I36" s="24">
        <v>655553</v>
      </c>
      <c r="J36" s="24">
        <v>3855485</v>
      </c>
      <c r="K36" s="24">
        <v>1699883</v>
      </c>
      <c r="L36" s="24">
        <v>661281</v>
      </c>
      <c r="M36" s="24">
        <v>674980</v>
      </c>
      <c r="N36" s="24">
        <v>3036144</v>
      </c>
      <c r="O36" s="24">
        <v>1736177</v>
      </c>
      <c r="P36" s="24">
        <v>1522357</v>
      </c>
      <c r="Q36" s="24">
        <v>656198</v>
      </c>
      <c r="R36" s="24">
        <v>3914732</v>
      </c>
      <c r="S36" s="24"/>
      <c r="T36" s="24"/>
      <c r="U36" s="24"/>
      <c r="V36" s="24"/>
      <c r="W36" s="24">
        <v>10806361</v>
      </c>
      <c r="X36" s="24">
        <v>10824651</v>
      </c>
      <c r="Y36" s="24">
        <v>-18290</v>
      </c>
      <c r="Z36" s="6">
        <v>-0.17</v>
      </c>
      <c r="AA36" s="22">
        <v>14433133</v>
      </c>
    </row>
    <row r="37" spans="1:27" ht="12.75">
      <c r="A37" s="5" t="s">
        <v>40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/>
      <c r="AA37" s="25"/>
    </row>
    <row r="38" spans="1:27" ht="12.75">
      <c r="A38" s="2" t="s">
        <v>41</v>
      </c>
      <c r="B38" s="8"/>
      <c r="C38" s="19">
        <f aca="true" t="shared" si="7" ref="C38:Y38">SUM(C39:C41)</f>
        <v>561923145</v>
      </c>
      <c r="D38" s="19">
        <f>SUM(D39:D41)</f>
        <v>0</v>
      </c>
      <c r="E38" s="20">
        <f t="shared" si="7"/>
        <v>452958146</v>
      </c>
      <c r="F38" s="21">
        <f t="shared" si="7"/>
        <v>497078918</v>
      </c>
      <c r="G38" s="21">
        <f t="shared" si="7"/>
        <v>26874933</v>
      </c>
      <c r="H38" s="21">
        <f t="shared" si="7"/>
        <v>16980029</v>
      </c>
      <c r="I38" s="21">
        <f t="shared" si="7"/>
        <v>81705590</v>
      </c>
      <c r="J38" s="21">
        <f t="shared" si="7"/>
        <v>125560552</v>
      </c>
      <c r="K38" s="21">
        <f t="shared" si="7"/>
        <v>43149048</v>
      </c>
      <c r="L38" s="21">
        <f t="shared" si="7"/>
        <v>36706042</v>
      </c>
      <c r="M38" s="21">
        <f t="shared" si="7"/>
        <v>41622963</v>
      </c>
      <c r="N38" s="21">
        <f t="shared" si="7"/>
        <v>121478053</v>
      </c>
      <c r="O38" s="21">
        <f t="shared" si="7"/>
        <v>46325368</v>
      </c>
      <c r="P38" s="21">
        <f t="shared" si="7"/>
        <v>40719931</v>
      </c>
      <c r="Q38" s="21">
        <f t="shared" si="7"/>
        <v>39016427</v>
      </c>
      <c r="R38" s="21">
        <f t="shared" si="7"/>
        <v>126061726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373100331</v>
      </c>
      <c r="X38" s="21">
        <f t="shared" si="7"/>
        <v>372806730</v>
      </c>
      <c r="Y38" s="21">
        <f t="shared" si="7"/>
        <v>293601</v>
      </c>
      <c r="Z38" s="4">
        <f>+IF(X38&lt;&gt;0,+(Y38/X38)*100,0)</f>
        <v>0.07875421133089523</v>
      </c>
      <c r="AA38" s="19">
        <f>SUM(AA39:AA41)</f>
        <v>497078918</v>
      </c>
    </row>
    <row r="39" spans="1:27" ht="12.75">
      <c r="A39" s="5" t="s">
        <v>42</v>
      </c>
      <c r="B39" s="3"/>
      <c r="C39" s="22">
        <v>91653901</v>
      </c>
      <c r="D39" s="22"/>
      <c r="E39" s="23">
        <v>169077979</v>
      </c>
      <c r="F39" s="24">
        <v>157921313</v>
      </c>
      <c r="G39" s="24">
        <v>17239646</v>
      </c>
      <c r="H39" s="24">
        <v>6509538</v>
      </c>
      <c r="I39" s="24">
        <v>6654581</v>
      </c>
      <c r="J39" s="24">
        <v>30403765</v>
      </c>
      <c r="K39" s="24">
        <v>8666139</v>
      </c>
      <c r="L39" s="24">
        <v>5716370</v>
      </c>
      <c r="M39" s="24">
        <v>9005306</v>
      </c>
      <c r="N39" s="24">
        <v>23387815</v>
      </c>
      <c r="O39" s="24">
        <v>10663062</v>
      </c>
      <c r="P39" s="24">
        <v>8224008</v>
      </c>
      <c r="Q39" s="24">
        <v>6187012</v>
      </c>
      <c r="R39" s="24">
        <v>25074082</v>
      </c>
      <c r="S39" s="24"/>
      <c r="T39" s="24"/>
      <c r="U39" s="24"/>
      <c r="V39" s="24"/>
      <c r="W39" s="24">
        <v>78865662</v>
      </c>
      <c r="X39" s="24">
        <v>118439667</v>
      </c>
      <c r="Y39" s="24">
        <v>-39574005</v>
      </c>
      <c r="Z39" s="6">
        <v>-33.41</v>
      </c>
      <c r="AA39" s="22">
        <v>157921313</v>
      </c>
    </row>
    <row r="40" spans="1:27" ht="12.75">
      <c r="A40" s="5" t="s">
        <v>43</v>
      </c>
      <c r="B40" s="3"/>
      <c r="C40" s="22">
        <v>451577259</v>
      </c>
      <c r="D40" s="22"/>
      <c r="E40" s="23">
        <v>275146626</v>
      </c>
      <c r="F40" s="24">
        <v>322852279</v>
      </c>
      <c r="G40" s="24">
        <v>9377110</v>
      </c>
      <c r="H40" s="24">
        <v>8936408</v>
      </c>
      <c r="I40" s="24">
        <v>72303014</v>
      </c>
      <c r="J40" s="24">
        <v>90616532</v>
      </c>
      <c r="K40" s="24">
        <v>32142161</v>
      </c>
      <c r="L40" s="24">
        <v>30073941</v>
      </c>
      <c r="M40" s="24">
        <v>31438229</v>
      </c>
      <c r="N40" s="24">
        <v>93654331</v>
      </c>
      <c r="O40" s="24">
        <v>32663418</v>
      </c>
      <c r="P40" s="24">
        <v>30678377</v>
      </c>
      <c r="Q40" s="24">
        <v>32135680</v>
      </c>
      <c r="R40" s="24">
        <v>95477475</v>
      </c>
      <c r="S40" s="24"/>
      <c r="T40" s="24"/>
      <c r="U40" s="24"/>
      <c r="V40" s="24"/>
      <c r="W40" s="24">
        <v>279748338</v>
      </c>
      <c r="X40" s="24">
        <v>242138250</v>
      </c>
      <c r="Y40" s="24">
        <v>37610088</v>
      </c>
      <c r="Z40" s="6">
        <v>15.53</v>
      </c>
      <c r="AA40" s="22">
        <v>322852279</v>
      </c>
    </row>
    <row r="41" spans="1:27" ht="12.75">
      <c r="A41" s="5" t="s">
        <v>44</v>
      </c>
      <c r="B41" s="3"/>
      <c r="C41" s="22">
        <v>18691985</v>
      </c>
      <c r="D41" s="22"/>
      <c r="E41" s="23">
        <v>8733541</v>
      </c>
      <c r="F41" s="24">
        <v>16305326</v>
      </c>
      <c r="G41" s="24">
        <v>258177</v>
      </c>
      <c r="H41" s="24">
        <v>1534083</v>
      </c>
      <c r="I41" s="24">
        <v>2747995</v>
      </c>
      <c r="J41" s="24">
        <v>4540255</v>
      </c>
      <c r="K41" s="24">
        <v>2340748</v>
      </c>
      <c r="L41" s="24">
        <v>915731</v>
      </c>
      <c r="M41" s="24">
        <v>1179428</v>
      </c>
      <c r="N41" s="24">
        <v>4435907</v>
      </c>
      <c r="O41" s="24">
        <v>2998888</v>
      </c>
      <c r="P41" s="24">
        <v>1817546</v>
      </c>
      <c r="Q41" s="24">
        <v>693735</v>
      </c>
      <c r="R41" s="24">
        <v>5510169</v>
      </c>
      <c r="S41" s="24"/>
      <c r="T41" s="24"/>
      <c r="U41" s="24"/>
      <c r="V41" s="24"/>
      <c r="W41" s="24">
        <v>14486331</v>
      </c>
      <c r="X41" s="24">
        <v>12228813</v>
      </c>
      <c r="Y41" s="24">
        <v>2257518</v>
      </c>
      <c r="Z41" s="6">
        <v>18.46</v>
      </c>
      <c r="AA41" s="22">
        <v>16305326</v>
      </c>
    </row>
    <row r="42" spans="1:27" ht="12.75">
      <c r="A42" s="2" t="s">
        <v>45</v>
      </c>
      <c r="B42" s="8"/>
      <c r="C42" s="19">
        <f aca="true" t="shared" si="8" ref="C42:Y42">SUM(C43:C46)</f>
        <v>1734185418</v>
      </c>
      <c r="D42" s="19">
        <f>SUM(D43:D46)</f>
        <v>0</v>
      </c>
      <c r="E42" s="20">
        <f t="shared" si="8"/>
        <v>1634905253</v>
      </c>
      <c r="F42" s="21">
        <f t="shared" si="8"/>
        <v>1557548295</v>
      </c>
      <c r="G42" s="21">
        <f t="shared" si="8"/>
        <v>120695349</v>
      </c>
      <c r="H42" s="21">
        <f t="shared" si="8"/>
        <v>56106445</v>
      </c>
      <c r="I42" s="21">
        <f t="shared" si="8"/>
        <v>243200678</v>
      </c>
      <c r="J42" s="21">
        <f t="shared" si="8"/>
        <v>420002472</v>
      </c>
      <c r="K42" s="21">
        <f t="shared" si="8"/>
        <v>160244225</v>
      </c>
      <c r="L42" s="21">
        <f t="shared" si="8"/>
        <v>125129026</v>
      </c>
      <c r="M42" s="21">
        <f t="shared" si="8"/>
        <v>127569935</v>
      </c>
      <c r="N42" s="21">
        <f t="shared" si="8"/>
        <v>412943186</v>
      </c>
      <c r="O42" s="21">
        <f t="shared" si="8"/>
        <v>177909127</v>
      </c>
      <c r="P42" s="21">
        <f t="shared" si="8"/>
        <v>121676837</v>
      </c>
      <c r="Q42" s="21">
        <f t="shared" si="8"/>
        <v>119695450</v>
      </c>
      <c r="R42" s="21">
        <f t="shared" si="8"/>
        <v>419281414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1252227072</v>
      </c>
      <c r="X42" s="21">
        <f t="shared" si="8"/>
        <v>1168158456</v>
      </c>
      <c r="Y42" s="21">
        <f t="shared" si="8"/>
        <v>84068616</v>
      </c>
      <c r="Z42" s="4">
        <f>+IF(X42&lt;&gt;0,+(Y42/X42)*100,0)</f>
        <v>7.196679146411967</v>
      </c>
      <c r="AA42" s="19">
        <f>SUM(AA43:AA46)</f>
        <v>1557548295</v>
      </c>
    </row>
    <row r="43" spans="1:27" ht="12.75">
      <c r="A43" s="5" t="s">
        <v>46</v>
      </c>
      <c r="B43" s="3"/>
      <c r="C43" s="22">
        <v>909902912</v>
      </c>
      <c r="D43" s="22"/>
      <c r="E43" s="23">
        <v>946115593</v>
      </c>
      <c r="F43" s="24">
        <v>903318578</v>
      </c>
      <c r="G43" s="24">
        <v>88393900</v>
      </c>
      <c r="H43" s="24">
        <v>22692049</v>
      </c>
      <c r="I43" s="24">
        <v>154615411</v>
      </c>
      <c r="J43" s="24">
        <v>265701360</v>
      </c>
      <c r="K43" s="24">
        <v>95431723</v>
      </c>
      <c r="L43" s="24">
        <v>67844496</v>
      </c>
      <c r="M43" s="24">
        <v>61802475</v>
      </c>
      <c r="N43" s="24">
        <v>225078694</v>
      </c>
      <c r="O43" s="24">
        <v>115132692</v>
      </c>
      <c r="P43" s="24">
        <v>64874630</v>
      </c>
      <c r="Q43" s="24">
        <v>70494399</v>
      </c>
      <c r="R43" s="24">
        <v>250501721</v>
      </c>
      <c r="S43" s="24"/>
      <c r="T43" s="24"/>
      <c r="U43" s="24"/>
      <c r="V43" s="24"/>
      <c r="W43" s="24">
        <v>741281775</v>
      </c>
      <c r="X43" s="24">
        <v>677488419</v>
      </c>
      <c r="Y43" s="24">
        <v>63793356</v>
      </c>
      <c r="Z43" s="6">
        <v>9.42</v>
      </c>
      <c r="AA43" s="22">
        <v>903318578</v>
      </c>
    </row>
    <row r="44" spans="1:27" ht="12.75">
      <c r="A44" s="5" t="s">
        <v>47</v>
      </c>
      <c r="B44" s="3"/>
      <c r="C44" s="22">
        <v>450640393</v>
      </c>
      <c r="D44" s="22"/>
      <c r="E44" s="23">
        <v>304169970</v>
      </c>
      <c r="F44" s="24">
        <v>288443142</v>
      </c>
      <c r="G44" s="24">
        <v>13503359</v>
      </c>
      <c r="H44" s="24">
        <v>15178830</v>
      </c>
      <c r="I44" s="24">
        <v>43684294</v>
      </c>
      <c r="J44" s="24">
        <v>72366483</v>
      </c>
      <c r="K44" s="24">
        <v>34732407</v>
      </c>
      <c r="L44" s="24">
        <v>30484106</v>
      </c>
      <c r="M44" s="24">
        <v>35626306</v>
      </c>
      <c r="N44" s="24">
        <v>100842819</v>
      </c>
      <c r="O44" s="24">
        <v>30893385</v>
      </c>
      <c r="P44" s="24">
        <v>24526106</v>
      </c>
      <c r="Q44" s="24">
        <v>23710243</v>
      </c>
      <c r="R44" s="24">
        <v>79129734</v>
      </c>
      <c r="S44" s="24"/>
      <c r="T44" s="24"/>
      <c r="U44" s="24"/>
      <c r="V44" s="24"/>
      <c r="W44" s="24">
        <v>252339036</v>
      </c>
      <c r="X44" s="24">
        <v>216331371</v>
      </c>
      <c r="Y44" s="24">
        <v>36007665</v>
      </c>
      <c r="Z44" s="6">
        <v>16.64</v>
      </c>
      <c r="AA44" s="22">
        <v>288443142</v>
      </c>
    </row>
    <row r="45" spans="1:27" ht="12.75">
      <c r="A45" s="5" t="s">
        <v>48</v>
      </c>
      <c r="B45" s="3"/>
      <c r="C45" s="25">
        <v>25507982</v>
      </c>
      <c r="D45" s="25"/>
      <c r="E45" s="26">
        <v>143042415</v>
      </c>
      <c r="F45" s="27">
        <v>126460406</v>
      </c>
      <c r="G45" s="27">
        <v>1885471</v>
      </c>
      <c r="H45" s="27">
        <v>1343478</v>
      </c>
      <c r="I45" s="27">
        <v>4106721</v>
      </c>
      <c r="J45" s="27">
        <v>7335670</v>
      </c>
      <c r="K45" s="27">
        <v>2510368</v>
      </c>
      <c r="L45" s="27">
        <v>2757090</v>
      </c>
      <c r="M45" s="27">
        <v>2626791</v>
      </c>
      <c r="N45" s="27">
        <v>7894249</v>
      </c>
      <c r="O45" s="27">
        <v>3653353</v>
      </c>
      <c r="P45" s="27">
        <v>4709904</v>
      </c>
      <c r="Q45" s="27">
        <v>3697774</v>
      </c>
      <c r="R45" s="27">
        <v>12061031</v>
      </c>
      <c r="S45" s="27"/>
      <c r="T45" s="27"/>
      <c r="U45" s="27"/>
      <c r="V45" s="27"/>
      <c r="W45" s="27">
        <v>27290950</v>
      </c>
      <c r="X45" s="27">
        <v>94844745</v>
      </c>
      <c r="Y45" s="27">
        <v>-67553795</v>
      </c>
      <c r="Z45" s="7">
        <v>-71.23</v>
      </c>
      <c r="AA45" s="25">
        <v>126460406</v>
      </c>
    </row>
    <row r="46" spans="1:27" ht="12.75">
      <c r="A46" s="5" t="s">
        <v>49</v>
      </c>
      <c r="B46" s="3"/>
      <c r="C46" s="22">
        <v>348134131</v>
      </c>
      <c r="D46" s="22"/>
      <c r="E46" s="23">
        <v>241577275</v>
      </c>
      <c r="F46" s="24">
        <v>239326169</v>
      </c>
      <c r="G46" s="24">
        <v>16912619</v>
      </c>
      <c r="H46" s="24">
        <v>16892088</v>
      </c>
      <c r="I46" s="24">
        <v>40794252</v>
      </c>
      <c r="J46" s="24">
        <v>74598959</v>
      </c>
      <c r="K46" s="24">
        <v>27569727</v>
      </c>
      <c r="L46" s="24">
        <v>24043334</v>
      </c>
      <c r="M46" s="24">
        <v>27514363</v>
      </c>
      <c r="N46" s="24">
        <v>79127424</v>
      </c>
      <c r="O46" s="24">
        <v>28229697</v>
      </c>
      <c r="P46" s="24">
        <v>27566197</v>
      </c>
      <c r="Q46" s="24">
        <v>21793034</v>
      </c>
      <c r="R46" s="24">
        <v>77588928</v>
      </c>
      <c r="S46" s="24"/>
      <c r="T46" s="24"/>
      <c r="U46" s="24"/>
      <c r="V46" s="24"/>
      <c r="W46" s="24">
        <v>231315311</v>
      </c>
      <c r="X46" s="24">
        <v>179493921</v>
      </c>
      <c r="Y46" s="24">
        <v>51821390</v>
      </c>
      <c r="Z46" s="6">
        <v>28.87</v>
      </c>
      <c r="AA46" s="22">
        <v>239326169</v>
      </c>
    </row>
    <row r="47" spans="1:27" ht="12.75">
      <c r="A47" s="2" t="s">
        <v>50</v>
      </c>
      <c r="B47" s="8" t="s">
        <v>51</v>
      </c>
      <c r="C47" s="19">
        <v>14473593</v>
      </c>
      <c r="D47" s="19"/>
      <c r="E47" s="20">
        <v>33556982</v>
      </c>
      <c r="F47" s="21">
        <v>32331404</v>
      </c>
      <c r="G47" s="21">
        <v>1540424</v>
      </c>
      <c r="H47" s="21">
        <v>1223814</v>
      </c>
      <c r="I47" s="21">
        <v>1427564</v>
      </c>
      <c r="J47" s="21">
        <v>4191802</v>
      </c>
      <c r="K47" s="21">
        <v>2124623</v>
      </c>
      <c r="L47" s="21">
        <v>2030716</v>
      </c>
      <c r="M47" s="21">
        <v>1859042</v>
      </c>
      <c r="N47" s="21">
        <v>6014381</v>
      </c>
      <c r="O47" s="21">
        <v>1831712</v>
      </c>
      <c r="P47" s="21">
        <v>1933319</v>
      </c>
      <c r="Q47" s="21">
        <v>1835755</v>
      </c>
      <c r="R47" s="21">
        <v>5600786</v>
      </c>
      <c r="S47" s="21"/>
      <c r="T47" s="21"/>
      <c r="U47" s="21"/>
      <c r="V47" s="21"/>
      <c r="W47" s="21">
        <v>15806969</v>
      </c>
      <c r="X47" s="21">
        <v>24248268</v>
      </c>
      <c r="Y47" s="21">
        <v>-8441299</v>
      </c>
      <c r="Z47" s="4">
        <v>-34.81</v>
      </c>
      <c r="AA47" s="19">
        <v>32331404</v>
      </c>
    </row>
    <row r="48" spans="1:27" ht="12.75">
      <c r="A48" s="9" t="s">
        <v>55</v>
      </c>
      <c r="B48" s="10" t="s">
        <v>56</v>
      </c>
      <c r="C48" s="40">
        <f aca="true" t="shared" si="9" ref="C48:Y48">+C28+C32+C38+C42+C47</f>
        <v>3475208456</v>
      </c>
      <c r="D48" s="40">
        <f>+D28+D32+D38+D42+D47</f>
        <v>0</v>
      </c>
      <c r="E48" s="41">
        <f t="shared" si="9"/>
        <v>3249926438</v>
      </c>
      <c r="F48" s="42">
        <f t="shared" si="9"/>
        <v>3199109148</v>
      </c>
      <c r="G48" s="42">
        <f t="shared" si="9"/>
        <v>207291299</v>
      </c>
      <c r="H48" s="42">
        <f t="shared" si="9"/>
        <v>144333070</v>
      </c>
      <c r="I48" s="42">
        <f t="shared" si="9"/>
        <v>437709537</v>
      </c>
      <c r="J48" s="42">
        <f t="shared" si="9"/>
        <v>789333906</v>
      </c>
      <c r="K48" s="42">
        <f t="shared" si="9"/>
        <v>297294373</v>
      </c>
      <c r="L48" s="42">
        <f t="shared" si="9"/>
        <v>249870274</v>
      </c>
      <c r="M48" s="42">
        <f t="shared" si="9"/>
        <v>253751156</v>
      </c>
      <c r="N48" s="42">
        <f t="shared" si="9"/>
        <v>800915803</v>
      </c>
      <c r="O48" s="42">
        <f t="shared" si="9"/>
        <v>325966524</v>
      </c>
      <c r="P48" s="42">
        <f t="shared" si="9"/>
        <v>267575748</v>
      </c>
      <c r="Q48" s="42">
        <f t="shared" si="9"/>
        <v>256513106</v>
      </c>
      <c r="R48" s="42">
        <f t="shared" si="9"/>
        <v>850055378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2440305087</v>
      </c>
      <c r="X48" s="42">
        <f t="shared" si="9"/>
        <v>2399319666</v>
      </c>
      <c r="Y48" s="42">
        <f t="shared" si="9"/>
        <v>40985421</v>
      </c>
      <c r="Z48" s="43">
        <f>+IF(X48&lt;&gt;0,+(Y48/X48)*100,0)</f>
        <v>1.7082101055891565</v>
      </c>
      <c r="AA48" s="40">
        <f>+AA28+AA32+AA38+AA42+AA47</f>
        <v>3199109148</v>
      </c>
    </row>
    <row r="49" spans="1:27" ht="12.75">
      <c r="A49" s="14" t="s">
        <v>76</v>
      </c>
      <c r="B49" s="15"/>
      <c r="C49" s="44">
        <f aca="true" t="shared" si="10" ref="C49:Y49">+C25-C48</f>
        <v>-199583144</v>
      </c>
      <c r="D49" s="44">
        <f>+D25-D48</f>
        <v>0</v>
      </c>
      <c r="E49" s="45">
        <f t="shared" si="10"/>
        <v>197322436</v>
      </c>
      <c r="F49" s="46">
        <f t="shared" si="10"/>
        <v>544103726</v>
      </c>
      <c r="G49" s="46">
        <f t="shared" si="10"/>
        <v>310123350</v>
      </c>
      <c r="H49" s="46">
        <f t="shared" si="10"/>
        <v>89186584</v>
      </c>
      <c r="I49" s="46">
        <f t="shared" si="10"/>
        <v>-219756993</v>
      </c>
      <c r="J49" s="46">
        <f t="shared" si="10"/>
        <v>179552941</v>
      </c>
      <c r="K49" s="46">
        <f t="shared" si="10"/>
        <v>-3384586</v>
      </c>
      <c r="L49" s="46">
        <f t="shared" si="10"/>
        <v>-58569227</v>
      </c>
      <c r="M49" s="46">
        <f t="shared" si="10"/>
        <v>220886050</v>
      </c>
      <c r="N49" s="46">
        <f t="shared" si="10"/>
        <v>158932237</v>
      </c>
      <c r="O49" s="46">
        <f t="shared" si="10"/>
        <v>-116994432</v>
      </c>
      <c r="P49" s="46">
        <f t="shared" si="10"/>
        <v>-75546312</v>
      </c>
      <c r="Q49" s="46">
        <f t="shared" si="10"/>
        <v>97923669</v>
      </c>
      <c r="R49" s="46">
        <f t="shared" si="10"/>
        <v>-94617075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243868103</v>
      </c>
      <c r="X49" s="46">
        <f>IF(F25=F48,0,X25-X48)</f>
        <v>408089313</v>
      </c>
      <c r="Y49" s="46">
        <f t="shared" si="10"/>
        <v>-164221210</v>
      </c>
      <c r="Z49" s="47">
        <f>+IF(X49&lt;&gt;0,+(Y49/X49)*100,0)</f>
        <v>-40.24148752947128</v>
      </c>
      <c r="AA49" s="44">
        <f>+AA25-AA48</f>
        <v>544103726</v>
      </c>
    </row>
    <row r="50" spans="1:27" ht="12.75">
      <c r="A50" s="16" t="s">
        <v>77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2.75">
      <c r="A51" s="17" t="s">
        <v>78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2.75">
      <c r="A52" s="18" t="s">
        <v>79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2.75">
      <c r="A53" s="17" t="s">
        <v>80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81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2.7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2.7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2.7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2.7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2.7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2.7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cellComments="atEnd" horizontalDpi="600" verticalDpi="600" orientation="landscape" paperSize="9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53" t="s">
        <v>67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82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/>
      <c r="C3" s="32" t="s">
        <v>6</v>
      </c>
      <c r="D3" s="32" t="s">
        <v>6</v>
      </c>
      <c r="E3" s="33" t="s">
        <v>7</v>
      </c>
      <c r="F3" s="34" t="s">
        <v>8</v>
      </c>
      <c r="G3" s="34" t="s">
        <v>9</v>
      </c>
      <c r="H3" s="34" t="s">
        <v>10</v>
      </c>
      <c r="I3" s="34" t="s">
        <v>11</v>
      </c>
      <c r="J3" s="34" t="s">
        <v>12</v>
      </c>
      <c r="K3" s="34" t="s">
        <v>13</v>
      </c>
      <c r="L3" s="34" t="s">
        <v>14</v>
      </c>
      <c r="M3" s="34" t="s">
        <v>15</v>
      </c>
      <c r="N3" s="34" t="s">
        <v>16</v>
      </c>
      <c r="O3" s="34" t="s">
        <v>17</v>
      </c>
      <c r="P3" s="34" t="s">
        <v>18</v>
      </c>
      <c r="Q3" s="34" t="s">
        <v>19</v>
      </c>
      <c r="R3" s="34" t="s">
        <v>20</v>
      </c>
      <c r="S3" s="34" t="s">
        <v>21</v>
      </c>
      <c r="T3" s="34" t="s">
        <v>22</v>
      </c>
      <c r="U3" s="34" t="s">
        <v>23</v>
      </c>
      <c r="V3" s="34" t="s">
        <v>24</v>
      </c>
      <c r="W3" s="34" t="s">
        <v>25</v>
      </c>
      <c r="X3" s="34" t="s">
        <v>26</v>
      </c>
      <c r="Y3" s="34" t="s">
        <v>27</v>
      </c>
      <c r="Z3" s="34" t="s">
        <v>28</v>
      </c>
      <c r="AA3" s="35" t="s">
        <v>29</v>
      </c>
    </row>
    <row r="4" spans="1:27" ht="12.75">
      <c r="A4" s="12" t="s">
        <v>30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2.75">
      <c r="A5" s="2" t="s">
        <v>31</v>
      </c>
      <c r="B5" s="3"/>
      <c r="C5" s="19">
        <f aca="true" t="shared" si="0" ref="C5:Y5">SUM(C6:C8)</f>
        <v>1004072364</v>
      </c>
      <c r="D5" s="19">
        <f>SUM(D6:D8)</f>
        <v>0</v>
      </c>
      <c r="E5" s="20">
        <f t="shared" si="0"/>
        <v>1074878168</v>
      </c>
      <c r="F5" s="21">
        <f t="shared" si="0"/>
        <v>1068360315</v>
      </c>
      <c r="G5" s="21">
        <f t="shared" si="0"/>
        <v>138543244</v>
      </c>
      <c r="H5" s="21">
        <f t="shared" si="0"/>
        <v>172046546</v>
      </c>
      <c r="I5" s="21">
        <f t="shared" si="0"/>
        <v>48672331</v>
      </c>
      <c r="J5" s="21">
        <f t="shared" si="0"/>
        <v>359262121</v>
      </c>
      <c r="K5" s="21">
        <f t="shared" si="0"/>
        <v>49029620</v>
      </c>
      <c r="L5" s="21">
        <f t="shared" si="0"/>
        <v>51978030</v>
      </c>
      <c r="M5" s="21">
        <f t="shared" si="0"/>
        <v>102110669</v>
      </c>
      <c r="N5" s="21">
        <f t="shared" si="0"/>
        <v>203118319</v>
      </c>
      <c r="O5" s="21">
        <f t="shared" si="0"/>
        <v>50121550</v>
      </c>
      <c r="P5" s="21">
        <f t="shared" si="0"/>
        <v>-1707876</v>
      </c>
      <c r="Q5" s="21">
        <f t="shared" si="0"/>
        <v>37211208</v>
      </c>
      <c r="R5" s="21">
        <f t="shared" si="0"/>
        <v>85624882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648005322</v>
      </c>
      <c r="X5" s="21">
        <f t="shared" si="0"/>
        <v>801270153</v>
      </c>
      <c r="Y5" s="21">
        <f t="shared" si="0"/>
        <v>-153264831</v>
      </c>
      <c r="Z5" s="4">
        <f>+IF(X5&lt;&gt;0,+(Y5/X5)*100,0)</f>
        <v>-19.12773493760724</v>
      </c>
      <c r="AA5" s="19">
        <f>SUM(AA6:AA8)</f>
        <v>1068360315</v>
      </c>
    </row>
    <row r="6" spans="1:27" ht="12.75">
      <c r="A6" s="5" t="s">
        <v>32</v>
      </c>
      <c r="B6" s="3"/>
      <c r="C6" s="22">
        <v>463786171</v>
      </c>
      <c r="D6" s="22"/>
      <c r="E6" s="23">
        <v>468192000</v>
      </c>
      <c r="F6" s="24">
        <v>482923147</v>
      </c>
      <c r="G6" s="24">
        <v>85550582</v>
      </c>
      <c r="H6" s="24">
        <v>7146233</v>
      </c>
      <c r="I6" s="24">
        <v>6720925</v>
      </c>
      <c r="J6" s="24">
        <v>99417740</v>
      </c>
      <c r="K6" s="24">
        <v>8122514</v>
      </c>
      <c r="L6" s="24">
        <v>9224624</v>
      </c>
      <c r="M6" s="24">
        <v>60505693</v>
      </c>
      <c r="N6" s="24">
        <v>77852831</v>
      </c>
      <c r="O6" s="24">
        <v>8554255</v>
      </c>
      <c r="P6" s="24">
        <v>8090167</v>
      </c>
      <c r="Q6" s="24">
        <v>-4460375</v>
      </c>
      <c r="R6" s="24">
        <v>12184047</v>
      </c>
      <c r="S6" s="24"/>
      <c r="T6" s="24"/>
      <c r="U6" s="24"/>
      <c r="V6" s="24"/>
      <c r="W6" s="24">
        <v>189454618</v>
      </c>
      <c r="X6" s="24">
        <v>362192310</v>
      </c>
      <c r="Y6" s="24">
        <v>-172737692</v>
      </c>
      <c r="Z6" s="6">
        <v>-47.69</v>
      </c>
      <c r="AA6" s="22">
        <v>482923147</v>
      </c>
    </row>
    <row r="7" spans="1:27" ht="12.75">
      <c r="A7" s="5" t="s">
        <v>33</v>
      </c>
      <c r="B7" s="3"/>
      <c r="C7" s="25">
        <v>540286193</v>
      </c>
      <c r="D7" s="25"/>
      <c r="E7" s="26">
        <v>606686168</v>
      </c>
      <c r="F7" s="27">
        <v>585437168</v>
      </c>
      <c r="G7" s="27">
        <v>52992662</v>
      </c>
      <c r="H7" s="27">
        <v>164900313</v>
      </c>
      <c r="I7" s="27">
        <v>41951406</v>
      </c>
      <c r="J7" s="27">
        <v>259844381</v>
      </c>
      <c r="K7" s="27">
        <v>40907106</v>
      </c>
      <c r="L7" s="27">
        <v>42753406</v>
      </c>
      <c r="M7" s="27">
        <v>41604976</v>
      </c>
      <c r="N7" s="27">
        <v>125265488</v>
      </c>
      <c r="O7" s="27">
        <v>41567295</v>
      </c>
      <c r="P7" s="27">
        <v>-9798043</v>
      </c>
      <c r="Q7" s="27">
        <v>41671583</v>
      </c>
      <c r="R7" s="27">
        <v>73440835</v>
      </c>
      <c r="S7" s="27"/>
      <c r="T7" s="27"/>
      <c r="U7" s="27"/>
      <c r="V7" s="27"/>
      <c r="W7" s="27">
        <v>458550704</v>
      </c>
      <c r="X7" s="27">
        <v>439077843</v>
      </c>
      <c r="Y7" s="27">
        <v>19472861</v>
      </c>
      <c r="Z7" s="7">
        <v>4.43</v>
      </c>
      <c r="AA7" s="25">
        <v>585437168</v>
      </c>
    </row>
    <row r="8" spans="1:27" ht="12.75">
      <c r="A8" s="5" t="s">
        <v>34</v>
      </c>
      <c r="B8" s="3"/>
      <c r="C8" s="22"/>
      <c r="D8" s="22"/>
      <c r="E8" s="23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6"/>
      <c r="AA8" s="22"/>
    </row>
    <row r="9" spans="1:27" ht="12.75">
      <c r="A9" s="2" t="s">
        <v>35</v>
      </c>
      <c r="B9" s="3"/>
      <c r="C9" s="19">
        <f aca="true" t="shared" si="1" ref="C9:Y9">SUM(C10:C14)</f>
        <v>23853945</v>
      </c>
      <c r="D9" s="19">
        <f>SUM(D10:D14)</f>
        <v>0</v>
      </c>
      <c r="E9" s="20">
        <f t="shared" si="1"/>
        <v>25994500</v>
      </c>
      <c r="F9" s="21">
        <f t="shared" si="1"/>
        <v>25994500</v>
      </c>
      <c r="G9" s="21">
        <f t="shared" si="1"/>
        <v>1382952</v>
      </c>
      <c r="H9" s="21">
        <f t="shared" si="1"/>
        <v>1145697</v>
      </c>
      <c r="I9" s="21">
        <f t="shared" si="1"/>
        <v>1617452</v>
      </c>
      <c r="J9" s="21">
        <f t="shared" si="1"/>
        <v>4146101</v>
      </c>
      <c r="K9" s="21">
        <f t="shared" si="1"/>
        <v>1360501</v>
      </c>
      <c r="L9" s="21">
        <f t="shared" si="1"/>
        <v>5790608</v>
      </c>
      <c r="M9" s="21">
        <f t="shared" si="1"/>
        <v>1258787</v>
      </c>
      <c r="N9" s="21">
        <f t="shared" si="1"/>
        <v>8409896</v>
      </c>
      <c r="O9" s="21">
        <f t="shared" si="1"/>
        <v>2006409</v>
      </c>
      <c r="P9" s="21">
        <f t="shared" si="1"/>
        <v>1395280</v>
      </c>
      <c r="Q9" s="21">
        <f t="shared" si="1"/>
        <v>1279402</v>
      </c>
      <c r="R9" s="21">
        <f t="shared" si="1"/>
        <v>4681091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17237088</v>
      </c>
      <c r="X9" s="21">
        <f t="shared" si="1"/>
        <v>19495818</v>
      </c>
      <c r="Y9" s="21">
        <f t="shared" si="1"/>
        <v>-2258730</v>
      </c>
      <c r="Z9" s="4">
        <f>+IF(X9&lt;&gt;0,+(Y9/X9)*100,0)</f>
        <v>-11.58571545959241</v>
      </c>
      <c r="AA9" s="19">
        <f>SUM(AA10:AA14)</f>
        <v>25994500</v>
      </c>
    </row>
    <row r="10" spans="1:27" ht="12.75">
      <c r="A10" s="5" t="s">
        <v>36</v>
      </c>
      <c r="B10" s="3"/>
      <c r="C10" s="22">
        <v>9816085</v>
      </c>
      <c r="D10" s="22"/>
      <c r="E10" s="23">
        <v>11008100</v>
      </c>
      <c r="F10" s="24">
        <v>11008100</v>
      </c>
      <c r="G10" s="24">
        <v>280641</v>
      </c>
      <c r="H10" s="24">
        <v>159795</v>
      </c>
      <c r="I10" s="24">
        <v>134865</v>
      </c>
      <c r="J10" s="24">
        <v>575301</v>
      </c>
      <c r="K10" s="24">
        <v>280441</v>
      </c>
      <c r="L10" s="24">
        <v>4111268</v>
      </c>
      <c r="M10" s="24">
        <v>163744</v>
      </c>
      <c r="N10" s="24">
        <v>4555453</v>
      </c>
      <c r="O10" s="24">
        <v>222813</v>
      </c>
      <c r="P10" s="24">
        <v>223347</v>
      </c>
      <c r="Q10" s="24">
        <v>297112</v>
      </c>
      <c r="R10" s="24">
        <v>743272</v>
      </c>
      <c r="S10" s="24"/>
      <c r="T10" s="24"/>
      <c r="U10" s="24"/>
      <c r="V10" s="24"/>
      <c r="W10" s="24">
        <v>5874026</v>
      </c>
      <c r="X10" s="24">
        <v>8256042</v>
      </c>
      <c r="Y10" s="24">
        <v>-2382016</v>
      </c>
      <c r="Z10" s="6">
        <v>-28.85</v>
      </c>
      <c r="AA10" s="22">
        <v>11008100</v>
      </c>
    </row>
    <row r="11" spans="1:27" ht="12.75">
      <c r="A11" s="5" t="s">
        <v>37</v>
      </c>
      <c r="B11" s="3"/>
      <c r="C11" s="22">
        <v>2987235</v>
      </c>
      <c r="D11" s="22"/>
      <c r="E11" s="23">
        <v>3730400</v>
      </c>
      <c r="F11" s="24">
        <v>3730400</v>
      </c>
      <c r="G11" s="24">
        <v>80350</v>
      </c>
      <c r="H11" s="24">
        <v>49430</v>
      </c>
      <c r="I11" s="24">
        <v>37088</v>
      </c>
      <c r="J11" s="24">
        <v>166868</v>
      </c>
      <c r="K11" s="24">
        <v>188878</v>
      </c>
      <c r="L11" s="24">
        <v>727794</v>
      </c>
      <c r="M11" s="24">
        <v>164704</v>
      </c>
      <c r="N11" s="24">
        <v>1081376</v>
      </c>
      <c r="O11" s="24">
        <v>865278</v>
      </c>
      <c r="P11" s="24">
        <v>305757</v>
      </c>
      <c r="Q11" s="24">
        <v>58709</v>
      </c>
      <c r="R11" s="24">
        <v>1229744</v>
      </c>
      <c r="S11" s="24"/>
      <c r="T11" s="24"/>
      <c r="U11" s="24"/>
      <c r="V11" s="24"/>
      <c r="W11" s="24">
        <v>2477988</v>
      </c>
      <c r="X11" s="24">
        <v>2797785</v>
      </c>
      <c r="Y11" s="24">
        <v>-319797</v>
      </c>
      <c r="Z11" s="6">
        <v>-11.43</v>
      </c>
      <c r="AA11" s="22">
        <v>3730400</v>
      </c>
    </row>
    <row r="12" spans="1:27" ht="12.75">
      <c r="A12" s="5" t="s">
        <v>38</v>
      </c>
      <c r="B12" s="3"/>
      <c r="C12" s="22">
        <v>350589</v>
      </c>
      <c r="D12" s="22"/>
      <c r="E12" s="23">
        <v>285000</v>
      </c>
      <c r="F12" s="24">
        <v>285000</v>
      </c>
      <c r="G12" s="24">
        <v>31107</v>
      </c>
      <c r="H12" s="24">
        <v>21138</v>
      </c>
      <c r="I12" s="24">
        <v>534781</v>
      </c>
      <c r="J12" s="24">
        <v>587026</v>
      </c>
      <c r="K12" s="24">
        <v>-13484</v>
      </c>
      <c r="L12" s="24">
        <v>36690</v>
      </c>
      <c r="M12" s="24">
        <v>4235</v>
      </c>
      <c r="N12" s="24">
        <v>27441</v>
      </c>
      <c r="O12" s="24">
        <v>4714</v>
      </c>
      <c r="P12" s="24">
        <v>9116</v>
      </c>
      <c r="Q12" s="24">
        <v>4142</v>
      </c>
      <c r="R12" s="24">
        <v>17972</v>
      </c>
      <c r="S12" s="24"/>
      <c r="T12" s="24"/>
      <c r="U12" s="24"/>
      <c r="V12" s="24"/>
      <c r="W12" s="24">
        <v>632439</v>
      </c>
      <c r="X12" s="24">
        <v>213750</v>
      </c>
      <c r="Y12" s="24">
        <v>418689</v>
      </c>
      <c r="Z12" s="6">
        <v>195.88</v>
      </c>
      <c r="AA12" s="22">
        <v>285000</v>
      </c>
    </row>
    <row r="13" spans="1:27" ht="12.75">
      <c r="A13" s="5" t="s">
        <v>39</v>
      </c>
      <c r="B13" s="3"/>
      <c r="C13" s="22">
        <v>10613193</v>
      </c>
      <c r="D13" s="22"/>
      <c r="E13" s="23">
        <v>10901000</v>
      </c>
      <c r="F13" s="24">
        <v>10901000</v>
      </c>
      <c r="G13" s="24">
        <v>982063</v>
      </c>
      <c r="H13" s="24">
        <v>906360</v>
      </c>
      <c r="I13" s="24">
        <v>903414</v>
      </c>
      <c r="J13" s="24">
        <v>2791837</v>
      </c>
      <c r="K13" s="24">
        <v>903414</v>
      </c>
      <c r="L13" s="24">
        <v>903414</v>
      </c>
      <c r="M13" s="24">
        <v>925061</v>
      </c>
      <c r="N13" s="24">
        <v>2731889</v>
      </c>
      <c r="O13" s="24">
        <v>903156</v>
      </c>
      <c r="P13" s="24">
        <v>853199</v>
      </c>
      <c r="Q13" s="24">
        <v>900928</v>
      </c>
      <c r="R13" s="24">
        <v>2657283</v>
      </c>
      <c r="S13" s="24"/>
      <c r="T13" s="24"/>
      <c r="U13" s="24"/>
      <c r="V13" s="24"/>
      <c r="W13" s="24">
        <v>8181009</v>
      </c>
      <c r="X13" s="24">
        <v>8175744</v>
      </c>
      <c r="Y13" s="24">
        <v>5265</v>
      </c>
      <c r="Z13" s="6">
        <v>0.06</v>
      </c>
      <c r="AA13" s="22">
        <v>10901000</v>
      </c>
    </row>
    <row r="14" spans="1:27" ht="12.75">
      <c r="A14" s="5" t="s">
        <v>40</v>
      </c>
      <c r="B14" s="3"/>
      <c r="C14" s="25">
        <v>86843</v>
      </c>
      <c r="D14" s="25"/>
      <c r="E14" s="26">
        <v>70000</v>
      </c>
      <c r="F14" s="27">
        <v>70000</v>
      </c>
      <c r="G14" s="27">
        <v>8791</v>
      </c>
      <c r="H14" s="27">
        <v>8974</v>
      </c>
      <c r="I14" s="27">
        <v>7304</v>
      </c>
      <c r="J14" s="27">
        <v>25069</v>
      </c>
      <c r="K14" s="27">
        <v>1252</v>
      </c>
      <c r="L14" s="27">
        <v>11442</v>
      </c>
      <c r="M14" s="27">
        <v>1043</v>
      </c>
      <c r="N14" s="27">
        <v>13737</v>
      </c>
      <c r="O14" s="27">
        <v>10448</v>
      </c>
      <c r="P14" s="27">
        <v>3861</v>
      </c>
      <c r="Q14" s="27">
        <v>18511</v>
      </c>
      <c r="R14" s="27">
        <v>32820</v>
      </c>
      <c r="S14" s="27"/>
      <c r="T14" s="27"/>
      <c r="U14" s="27"/>
      <c r="V14" s="27"/>
      <c r="W14" s="27">
        <v>71626</v>
      </c>
      <c r="X14" s="27">
        <v>52497</v>
      </c>
      <c r="Y14" s="27">
        <v>19129</v>
      </c>
      <c r="Z14" s="7">
        <v>36.44</v>
      </c>
      <c r="AA14" s="25">
        <v>70000</v>
      </c>
    </row>
    <row r="15" spans="1:27" ht="12.75">
      <c r="A15" s="2" t="s">
        <v>41</v>
      </c>
      <c r="B15" s="8"/>
      <c r="C15" s="19">
        <f aca="true" t="shared" si="2" ref="C15:Y15">SUM(C16:C18)</f>
        <v>22637762</v>
      </c>
      <c r="D15" s="19">
        <f>SUM(D16:D18)</f>
        <v>0</v>
      </c>
      <c r="E15" s="20">
        <f t="shared" si="2"/>
        <v>18223000</v>
      </c>
      <c r="F15" s="21">
        <f t="shared" si="2"/>
        <v>21723000</v>
      </c>
      <c r="G15" s="21">
        <f t="shared" si="2"/>
        <v>1528302</v>
      </c>
      <c r="H15" s="21">
        <f t="shared" si="2"/>
        <v>675097</v>
      </c>
      <c r="I15" s="21">
        <f t="shared" si="2"/>
        <v>657228</v>
      </c>
      <c r="J15" s="21">
        <f t="shared" si="2"/>
        <v>2860627</v>
      </c>
      <c r="K15" s="21">
        <f t="shared" si="2"/>
        <v>695101</v>
      </c>
      <c r="L15" s="21">
        <f t="shared" si="2"/>
        <v>642612</v>
      </c>
      <c r="M15" s="21">
        <f t="shared" si="2"/>
        <v>740224</v>
      </c>
      <c r="N15" s="21">
        <f t="shared" si="2"/>
        <v>2077937</v>
      </c>
      <c r="O15" s="21">
        <f t="shared" si="2"/>
        <v>470228</v>
      </c>
      <c r="P15" s="21">
        <f t="shared" si="2"/>
        <v>579441</v>
      </c>
      <c r="Q15" s="21">
        <f t="shared" si="2"/>
        <v>823978</v>
      </c>
      <c r="R15" s="21">
        <f t="shared" si="2"/>
        <v>1873647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6812211</v>
      </c>
      <c r="X15" s="21">
        <f t="shared" si="2"/>
        <v>16292214</v>
      </c>
      <c r="Y15" s="21">
        <f t="shared" si="2"/>
        <v>-9480003</v>
      </c>
      <c r="Z15" s="4">
        <f>+IF(X15&lt;&gt;0,+(Y15/X15)*100,0)</f>
        <v>-58.18732187043455</v>
      </c>
      <c r="AA15" s="19">
        <f>SUM(AA16:AA18)</f>
        <v>21723000</v>
      </c>
    </row>
    <row r="16" spans="1:27" ht="12.75">
      <c r="A16" s="5" t="s">
        <v>42</v>
      </c>
      <c r="B16" s="3"/>
      <c r="C16" s="22">
        <v>2689825</v>
      </c>
      <c r="D16" s="22"/>
      <c r="E16" s="23">
        <v>3923000</v>
      </c>
      <c r="F16" s="24">
        <v>3923000</v>
      </c>
      <c r="G16" s="24">
        <v>1235579</v>
      </c>
      <c r="H16" s="24">
        <v>335461</v>
      </c>
      <c r="I16" s="24">
        <v>407187</v>
      </c>
      <c r="J16" s="24">
        <v>1978227</v>
      </c>
      <c r="K16" s="24">
        <v>456249</v>
      </c>
      <c r="L16" s="24">
        <v>369325</v>
      </c>
      <c r="M16" s="24">
        <v>450198</v>
      </c>
      <c r="N16" s="24">
        <v>1275772</v>
      </c>
      <c r="O16" s="24">
        <v>276789</v>
      </c>
      <c r="P16" s="24">
        <v>312068</v>
      </c>
      <c r="Q16" s="24">
        <v>281481</v>
      </c>
      <c r="R16" s="24">
        <v>870338</v>
      </c>
      <c r="S16" s="24"/>
      <c r="T16" s="24"/>
      <c r="U16" s="24"/>
      <c r="V16" s="24"/>
      <c r="W16" s="24">
        <v>4124337</v>
      </c>
      <c r="X16" s="24">
        <v>2942235</v>
      </c>
      <c r="Y16" s="24">
        <v>1182102</v>
      </c>
      <c r="Z16" s="6">
        <v>40.18</v>
      </c>
      <c r="AA16" s="22">
        <v>3923000</v>
      </c>
    </row>
    <row r="17" spans="1:27" ht="12.75">
      <c r="A17" s="5" t="s">
        <v>43</v>
      </c>
      <c r="B17" s="3"/>
      <c r="C17" s="22">
        <v>19947937</v>
      </c>
      <c r="D17" s="22"/>
      <c r="E17" s="23">
        <v>14300000</v>
      </c>
      <c r="F17" s="24">
        <v>17800000</v>
      </c>
      <c r="G17" s="24">
        <v>292723</v>
      </c>
      <c r="H17" s="24">
        <v>339636</v>
      </c>
      <c r="I17" s="24">
        <v>250041</v>
      </c>
      <c r="J17" s="24">
        <v>882400</v>
      </c>
      <c r="K17" s="24">
        <v>238852</v>
      </c>
      <c r="L17" s="24">
        <v>273287</v>
      </c>
      <c r="M17" s="24">
        <v>290026</v>
      </c>
      <c r="N17" s="24">
        <v>802165</v>
      </c>
      <c r="O17" s="24">
        <v>193439</v>
      </c>
      <c r="P17" s="24">
        <v>267373</v>
      </c>
      <c r="Q17" s="24">
        <v>542497</v>
      </c>
      <c r="R17" s="24">
        <v>1003309</v>
      </c>
      <c r="S17" s="24"/>
      <c r="T17" s="24"/>
      <c r="U17" s="24"/>
      <c r="V17" s="24"/>
      <c r="W17" s="24">
        <v>2687874</v>
      </c>
      <c r="X17" s="24">
        <v>13349979</v>
      </c>
      <c r="Y17" s="24">
        <v>-10662105</v>
      </c>
      <c r="Z17" s="6">
        <v>-79.87</v>
      </c>
      <c r="AA17" s="22">
        <v>17800000</v>
      </c>
    </row>
    <row r="18" spans="1:27" ht="12.75">
      <c r="A18" s="5" t="s">
        <v>44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/>
      <c r="AA18" s="22"/>
    </row>
    <row r="19" spans="1:27" ht="12.75">
      <c r="A19" s="2" t="s">
        <v>45</v>
      </c>
      <c r="B19" s="8"/>
      <c r="C19" s="19">
        <f aca="true" t="shared" si="3" ref="C19:Y19">SUM(C20:C23)</f>
        <v>970970972</v>
      </c>
      <c r="D19" s="19">
        <f>SUM(D20:D23)</f>
        <v>0</v>
      </c>
      <c r="E19" s="20">
        <f t="shared" si="3"/>
        <v>1232289064</v>
      </c>
      <c r="F19" s="21">
        <f t="shared" si="3"/>
        <v>1149103399</v>
      </c>
      <c r="G19" s="21">
        <f t="shared" si="3"/>
        <v>105059514</v>
      </c>
      <c r="H19" s="21">
        <f t="shared" si="3"/>
        <v>105923432</v>
      </c>
      <c r="I19" s="21">
        <f t="shared" si="3"/>
        <v>102192623</v>
      </c>
      <c r="J19" s="21">
        <f t="shared" si="3"/>
        <v>313175569</v>
      </c>
      <c r="K19" s="21">
        <f t="shared" si="3"/>
        <v>90777311</v>
      </c>
      <c r="L19" s="21">
        <f t="shared" si="3"/>
        <v>97145974</v>
      </c>
      <c r="M19" s="21">
        <f t="shared" si="3"/>
        <v>85442859</v>
      </c>
      <c r="N19" s="21">
        <f t="shared" si="3"/>
        <v>273366144</v>
      </c>
      <c r="O19" s="21">
        <f t="shared" si="3"/>
        <v>118319439</v>
      </c>
      <c r="P19" s="21">
        <f t="shared" si="3"/>
        <v>71712777</v>
      </c>
      <c r="Q19" s="21">
        <f t="shared" si="3"/>
        <v>94434415</v>
      </c>
      <c r="R19" s="21">
        <f t="shared" si="3"/>
        <v>284466631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871008344</v>
      </c>
      <c r="X19" s="21">
        <f t="shared" si="3"/>
        <v>861827481</v>
      </c>
      <c r="Y19" s="21">
        <f t="shared" si="3"/>
        <v>9180863</v>
      </c>
      <c r="Z19" s="4">
        <f>+IF(X19&lt;&gt;0,+(Y19/X19)*100,0)</f>
        <v>1.0652785159910676</v>
      </c>
      <c r="AA19" s="19">
        <f>SUM(AA20:AA23)</f>
        <v>1149103399</v>
      </c>
    </row>
    <row r="20" spans="1:27" ht="12.75">
      <c r="A20" s="5" t="s">
        <v>46</v>
      </c>
      <c r="B20" s="3"/>
      <c r="C20" s="22">
        <v>566793853</v>
      </c>
      <c r="D20" s="22"/>
      <c r="E20" s="23">
        <v>777527126</v>
      </c>
      <c r="F20" s="24">
        <v>717052126</v>
      </c>
      <c r="G20" s="24">
        <v>69296637</v>
      </c>
      <c r="H20" s="24">
        <v>70503388</v>
      </c>
      <c r="I20" s="24">
        <v>66071759</v>
      </c>
      <c r="J20" s="24">
        <v>205871784</v>
      </c>
      <c r="K20" s="24">
        <v>53283909</v>
      </c>
      <c r="L20" s="24">
        <v>55551400</v>
      </c>
      <c r="M20" s="24">
        <v>43193099</v>
      </c>
      <c r="N20" s="24">
        <v>152028408</v>
      </c>
      <c r="O20" s="24">
        <v>73740590</v>
      </c>
      <c r="P20" s="24">
        <v>44894642</v>
      </c>
      <c r="Q20" s="24">
        <v>54220641</v>
      </c>
      <c r="R20" s="24">
        <v>172855873</v>
      </c>
      <c r="S20" s="24"/>
      <c r="T20" s="24"/>
      <c r="U20" s="24"/>
      <c r="V20" s="24"/>
      <c r="W20" s="24">
        <v>530756065</v>
      </c>
      <c r="X20" s="24">
        <v>537789042</v>
      </c>
      <c r="Y20" s="24">
        <v>-7032977</v>
      </c>
      <c r="Z20" s="6">
        <v>-1.31</v>
      </c>
      <c r="AA20" s="22">
        <v>717052126</v>
      </c>
    </row>
    <row r="21" spans="1:27" ht="12.75">
      <c r="A21" s="5" t="s">
        <v>47</v>
      </c>
      <c r="B21" s="3"/>
      <c r="C21" s="22">
        <v>270001133</v>
      </c>
      <c r="D21" s="22"/>
      <c r="E21" s="23">
        <v>306391749</v>
      </c>
      <c r="F21" s="24">
        <v>290182384</v>
      </c>
      <c r="G21" s="24">
        <v>22911443</v>
      </c>
      <c r="H21" s="24">
        <v>22781942</v>
      </c>
      <c r="I21" s="24">
        <v>23471177</v>
      </c>
      <c r="J21" s="24">
        <v>69164562</v>
      </c>
      <c r="K21" s="24">
        <v>24868611</v>
      </c>
      <c r="L21" s="24">
        <v>29012396</v>
      </c>
      <c r="M21" s="24">
        <v>29855568</v>
      </c>
      <c r="N21" s="24">
        <v>83736575</v>
      </c>
      <c r="O21" s="24">
        <v>31939943</v>
      </c>
      <c r="P21" s="24">
        <v>17850029</v>
      </c>
      <c r="Q21" s="24">
        <v>27336625</v>
      </c>
      <c r="R21" s="24">
        <v>77126597</v>
      </c>
      <c r="S21" s="24"/>
      <c r="T21" s="24"/>
      <c r="U21" s="24"/>
      <c r="V21" s="24"/>
      <c r="W21" s="24">
        <v>230027734</v>
      </c>
      <c r="X21" s="24">
        <v>217636785</v>
      </c>
      <c r="Y21" s="24">
        <v>12390949</v>
      </c>
      <c r="Z21" s="6">
        <v>5.69</v>
      </c>
      <c r="AA21" s="22">
        <v>290182384</v>
      </c>
    </row>
    <row r="22" spans="1:27" ht="12.75">
      <c r="A22" s="5" t="s">
        <v>48</v>
      </c>
      <c r="B22" s="3"/>
      <c r="C22" s="25">
        <v>77321419</v>
      </c>
      <c r="D22" s="25"/>
      <c r="E22" s="26">
        <v>81516842</v>
      </c>
      <c r="F22" s="27">
        <v>77865842</v>
      </c>
      <c r="G22" s="27">
        <v>7378359</v>
      </c>
      <c r="H22" s="27">
        <v>7202792</v>
      </c>
      <c r="I22" s="27">
        <v>7208368</v>
      </c>
      <c r="J22" s="27">
        <v>21789519</v>
      </c>
      <c r="K22" s="27">
        <v>7191478</v>
      </c>
      <c r="L22" s="27">
        <v>7173220</v>
      </c>
      <c r="M22" s="27">
        <v>6963724</v>
      </c>
      <c r="N22" s="27">
        <v>21328422</v>
      </c>
      <c r="O22" s="27">
        <v>7183152</v>
      </c>
      <c r="P22" s="27">
        <v>5815788</v>
      </c>
      <c r="Q22" s="27">
        <v>7343934</v>
      </c>
      <c r="R22" s="27">
        <v>20342874</v>
      </c>
      <c r="S22" s="27"/>
      <c r="T22" s="27"/>
      <c r="U22" s="27"/>
      <c r="V22" s="27"/>
      <c r="W22" s="27">
        <v>63460815</v>
      </c>
      <c r="X22" s="27">
        <v>58399380</v>
      </c>
      <c r="Y22" s="27">
        <v>5061435</v>
      </c>
      <c r="Z22" s="7">
        <v>8.67</v>
      </c>
      <c r="AA22" s="25">
        <v>77865842</v>
      </c>
    </row>
    <row r="23" spans="1:27" ht="12.75">
      <c r="A23" s="5" t="s">
        <v>49</v>
      </c>
      <c r="B23" s="3"/>
      <c r="C23" s="22">
        <v>56854567</v>
      </c>
      <c r="D23" s="22"/>
      <c r="E23" s="23">
        <v>66853347</v>
      </c>
      <c r="F23" s="24">
        <v>64003047</v>
      </c>
      <c r="G23" s="24">
        <v>5473075</v>
      </c>
      <c r="H23" s="24">
        <v>5435310</v>
      </c>
      <c r="I23" s="24">
        <v>5441319</v>
      </c>
      <c r="J23" s="24">
        <v>16349704</v>
      </c>
      <c r="K23" s="24">
        <v>5433313</v>
      </c>
      <c r="L23" s="24">
        <v>5408958</v>
      </c>
      <c r="M23" s="24">
        <v>5430468</v>
      </c>
      <c r="N23" s="24">
        <v>16272739</v>
      </c>
      <c r="O23" s="24">
        <v>5455754</v>
      </c>
      <c r="P23" s="24">
        <v>3152318</v>
      </c>
      <c r="Q23" s="24">
        <v>5533215</v>
      </c>
      <c r="R23" s="24">
        <v>14141287</v>
      </c>
      <c r="S23" s="24"/>
      <c r="T23" s="24"/>
      <c r="U23" s="24"/>
      <c r="V23" s="24"/>
      <c r="W23" s="24">
        <v>46763730</v>
      </c>
      <c r="X23" s="24">
        <v>48002274</v>
      </c>
      <c r="Y23" s="24">
        <v>-1238544</v>
      </c>
      <c r="Z23" s="6">
        <v>-2.58</v>
      </c>
      <c r="AA23" s="22">
        <v>64003047</v>
      </c>
    </row>
    <row r="24" spans="1:27" ht="12.75">
      <c r="A24" s="2" t="s">
        <v>50</v>
      </c>
      <c r="B24" s="8" t="s">
        <v>51</v>
      </c>
      <c r="C24" s="19">
        <v>9352111</v>
      </c>
      <c r="D24" s="19"/>
      <c r="E24" s="20">
        <v>9512000</v>
      </c>
      <c r="F24" s="21">
        <v>8512000</v>
      </c>
      <c r="G24" s="21">
        <v>1125056</v>
      </c>
      <c r="H24" s="21">
        <v>588312</v>
      </c>
      <c r="I24" s="21">
        <v>520306</v>
      </c>
      <c r="J24" s="21">
        <v>2233674</v>
      </c>
      <c r="K24" s="21">
        <v>1208760</v>
      </c>
      <c r="L24" s="21">
        <v>1140223</v>
      </c>
      <c r="M24" s="21">
        <v>652339</v>
      </c>
      <c r="N24" s="21">
        <v>3001322</v>
      </c>
      <c r="O24" s="21">
        <v>993253</v>
      </c>
      <c r="P24" s="21">
        <v>-55809</v>
      </c>
      <c r="Q24" s="21">
        <v>1811068</v>
      </c>
      <c r="R24" s="21">
        <v>2748512</v>
      </c>
      <c r="S24" s="21"/>
      <c r="T24" s="21"/>
      <c r="U24" s="21"/>
      <c r="V24" s="21"/>
      <c r="W24" s="21">
        <v>7983508</v>
      </c>
      <c r="X24" s="21">
        <v>6383979</v>
      </c>
      <c r="Y24" s="21">
        <v>1599529</v>
      </c>
      <c r="Z24" s="4">
        <v>25.06</v>
      </c>
      <c r="AA24" s="19">
        <v>8512000</v>
      </c>
    </row>
    <row r="25" spans="1:27" ht="12.75">
      <c r="A25" s="9" t="s">
        <v>52</v>
      </c>
      <c r="B25" s="10" t="s">
        <v>53</v>
      </c>
      <c r="C25" s="40">
        <f aca="true" t="shared" si="4" ref="C25:Y25">+C5+C9+C15+C19+C24</f>
        <v>2030887154</v>
      </c>
      <c r="D25" s="40">
        <f>+D5+D9+D15+D19+D24</f>
        <v>0</v>
      </c>
      <c r="E25" s="41">
        <f t="shared" si="4"/>
        <v>2360896732</v>
      </c>
      <c r="F25" s="42">
        <f t="shared" si="4"/>
        <v>2273693214</v>
      </c>
      <c r="G25" s="42">
        <f t="shared" si="4"/>
        <v>247639068</v>
      </c>
      <c r="H25" s="42">
        <f t="shared" si="4"/>
        <v>280379084</v>
      </c>
      <c r="I25" s="42">
        <f t="shared" si="4"/>
        <v>153659940</v>
      </c>
      <c r="J25" s="42">
        <f t="shared" si="4"/>
        <v>681678092</v>
      </c>
      <c r="K25" s="42">
        <f t="shared" si="4"/>
        <v>143071293</v>
      </c>
      <c r="L25" s="42">
        <f t="shared" si="4"/>
        <v>156697447</v>
      </c>
      <c r="M25" s="42">
        <f t="shared" si="4"/>
        <v>190204878</v>
      </c>
      <c r="N25" s="42">
        <f t="shared" si="4"/>
        <v>489973618</v>
      </c>
      <c r="O25" s="42">
        <f t="shared" si="4"/>
        <v>171910879</v>
      </c>
      <c r="P25" s="42">
        <f t="shared" si="4"/>
        <v>71923813</v>
      </c>
      <c r="Q25" s="42">
        <f t="shared" si="4"/>
        <v>135560071</v>
      </c>
      <c r="R25" s="42">
        <f t="shared" si="4"/>
        <v>379394763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1551046473</v>
      </c>
      <c r="X25" s="42">
        <f t="shared" si="4"/>
        <v>1705269645</v>
      </c>
      <c r="Y25" s="42">
        <f t="shared" si="4"/>
        <v>-154223172</v>
      </c>
      <c r="Z25" s="43">
        <f>+IF(X25&lt;&gt;0,+(Y25/X25)*100,0)</f>
        <v>-9.043917039876705</v>
      </c>
      <c r="AA25" s="40">
        <f>+AA5+AA9+AA15+AA19+AA24</f>
        <v>2273693214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2.75">
      <c r="A27" s="12" t="s">
        <v>54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2.75">
      <c r="A28" s="2" t="s">
        <v>31</v>
      </c>
      <c r="B28" s="3"/>
      <c r="C28" s="19">
        <f aca="true" t="shared" si="5" ref="C28:Y28">SUM(C29:C31)</f>
        <v>549421872</v>
      </c>
      <c r="D28" s="19">
        <f>SUM(D29:D31)</f>
        <v>0</v>
      </c>
      <c r="E28" s="20">
        <f t="shared" si="5"/>
        <v>702386832</v>
      </c>
      <c r="F28" s="21">
        <f t="shared" si="5"/>
        <v>637496832</v>
      </c>
      <c r="G28" s="21">
        <f t="shared" si="5"/>
        <v>31552810</v>
      </c>
      <c r="H28" s="21">
        <f t="shared" si="5"/>
        <v>36666742</v>
      </c>
      <c r="I28" s="21">
        <f t="shared" si="5"/>
        <v>69419179</v>
      </c>
      <c r="J28" s="21">
        <f t="shared" si="5"/>
        <v>137638731</v>
      </c>
      <c r="K28" s="21">
        <f t="shared" si="5"/>
        <v>36834486</v>
      </c>
      <c r="L28" s="21">
        <f t="shared" si="5"/>
        <v>45260814</v>
      </c>
      <c r="M28" s="21">
        <f t="shared" si="5"/>
        <v>41759483</v>
      </c>
      <c r="N28" s="21">
        <f t="shared" si="5"/>
        <v>123854783</v>
      </c>
      <c r="O28" s="21">
        <f t="shared" si="5"/>
        <v>85475105</v>
      </c>
      <c r="P28" s="21">
        <f t="shared" si="5"/>
        <v>8317612</v>
      </c>
      <c r="Q28" s="21">
        <f t="shared" si="5"/>
        <v>36423925</v>
      </c>
      <c r="R28" s="21">
        <f t="shared" si="5"/>
        <v>130216642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391710156</v>
      </c>
      <c r="X28" s="21">
        <f t="shared" si="5"/>
        <v>478120644</v>
      </c>
      <c r="Y28" s="21">
        <f t="shared" si="5"/>
        <v>-86410488</v>
      </c>
      <c r="Z28" s="4">
        <f>+IF(X28&lt;&gt;0,+(Y28/X28)*100,0)</f>
        <v>-18.072946459094958</v>
      </c>
      <c r="AA28" s="19">
        <f>SUM(AA29:AA31)</f>
        <v>637496832</v>
      </c>
    </row>
    <row r="29" spans="1:27" ht="12.75">
      <c r="A29" s="5" t="s">
        <v>32</v>
      </c>
      <c r="B29" s="3"/>
      <c r="C29" s="22">
        <v>334154499</v>
      </c>
      <c r="D29" s="22"/>
      <c r="E29" s="23">
        <v>433631091</v>
      </c>
      <c r="F29" s="24">
        <v>381311091</v>
      </c>
      <c r="G29" s="24">
        <v>13799321</v>
      </c>
      <c r="H29" s="24">
        <v>16595994</v>
      </c>
      <c r="I29" s="24">
        <v>49828331</v>
      </c>
      <c r="J29" s="24">
        <v>80223646</v>
      </c>
      <c r="K29" s="24">
        <v>17442250</v>
      </c>
      <c r="L29" s="24">
        <v>23515527</v>
      </c>
      <c r="M29" s="24">
        <v>19541952</v>
      </c>
      <c r="N29" s="24">
        <v>60499729</v>
      </c>
      <c r="O29" s="24">
        <v>68123048</v>
      </c>
      <c r="P29" s="24">
        <v>-8925575</v>
      </c>
      <c r="Q29" s="24">
        <v>17285755</v>
      </c>
      <c r="R29" s="24">
        <v>76483228</v>
      </c>
      <c r="S29" s="24"/>
      <c r="T29" s="24"/>
      <c r="U29" s="24"/>
      <c r="V29" s="24"/>
      <c r="W29" s="24">
        <v>217206603</v>
      </c>
      <c r="X29" s="24">
        <v>285982938</v>
      </c>
      <c r="Y29" s="24">
        <v>-68776335</v>
      </c>
      <c r="Z29" s="6">
        <v>-24.05</v>
      </c>
      <c r="AA29" s="22">
        <v>381311091</v>
      </c>
    </row>
    <row r="30" spans="1:27" ht="12.75">
      <c r="A30" s="5" t="s">
        <v>33</v>
      </c>
      <c r="B30" s="3"/>
      <c r="C30" s="25">
        <v>209917476</v>
      </c>
      <c r="D30" s="25"/>
      <c r="E30" s="26">
        <v>262273638</v>
      </c>
      <c r="F30" s="27">
        <v>249703638</v>
      </c>
      <c r="G30" s="27">
        <v>17279066</v>
      </c>
      <c r="H30" s="27">
        <v>19581549</v>
      </c>
      <c r="I30" s="27">
        <v>18995338</v>
      </c>
      <c r="J30" s="27">
        <v>55855953</v>
      </c>
      <c r="K30" s="27">
        <v>18909331</v>
      </c>
      <c r="L30" s="27">
        <v>21174173</v>
      </c>
      <c r="M30" s="27">
        <v>21618442</v>
      </c>
      <c r="N30" s="27">
        <v>61701946</v>
      </c>
      <c r="O30" s="27">
        <v>16910813</v>
      </c>
      <c r="P30" s="27">
        <v>16782471</v>
      </c>
      <c r="Q30" s="27">
        <v>18699009</v>
      </c>
      <c r="R30" s="27">
        <v>52392293</v>
      </c>
      <c r="S30" s="27"/>
      <c r="T30" s="27"/>
      <c r="U30" s="27"/>
      <c r="V30" s="27"/>
      <c r="W30" s="27">
        <v>169950192</v>
      </c>
      <c r="X30" s="27">
        <v>187276221</v>
      </c>
      <c r="Y30" s="27">
        <v>-17326029</v>
      </c>
      <c r="Z30" s="7">
        <v>-9.25</v>
      </c>
      <c r="AA30" s="25">
        <v>249703638</v>
      </c>
    </row>
    <row r="31" spans="1:27" ht="12.75">
      <c r="A31" s="5" t="s">
        <v>34</v>
      </c>
      <c r="B31" s="3"/>
      <c r="C31" s="22">
        <v>5349897</v>
      </c>
      <c r="D31" s="22"/>
      <c r="E31" s="23">
        <v>6482103</v>
      </c>
      <c r="F31" s="24">
        <v>6482103</v>
      </c>
      <c r="G31" s="24">
        <v>474423</v>
      </c>
      <c r="H31" s="24">
        <v>489199</v>
      </c>
      <c r="I31" s="24">
        <v>595510</v>
      </c>
      <c r="J31" s="24">
        <v>1559132</v>
      </c>
      <c r="K31" s="24">
        <v>482905</v>
      </c>
      <c r="L31" s="24">
        <v>571114</v>
      </c>
      <c r="M31" s="24">
        <v>599089</v>
      </c>
      <c r="N31" s="24">
        <v>1653108</v>
      </c>
      <c r="O31" s="24">
        <v>441244</v>
      </c>
      <c r="P31" s="24">
        <v>460716</v>
      </c>
      <c r="Q31" s="24">
        <v>439161</v>
      </c>
      <c r="R31" s="24">
        <v>1341121</v>
      </c>
      <c r="S31" s="24"/>
      <c r="T31" s="24"/>
      <c r="U31" s="24"/>
      <c r="V31" s="24"/>
      <c r="W31" s="24">
        <v>4553361</v>
      </c>
      <c r="X31" s="24">
        <v>4861485</v>
      </c>
      <c r="Y31" s="24">
        <v>-308124</v>
      </c>
      <c r="Z31" s="6">
        <v>-6.34</v>
      </c>
      <c r="AA31" s="22">
        <v>6482103</v>
      </c>
    </row>
    <row r="32" spans="1:27" ht="12.75">
      <c r="A32" s="2" t="s">
        <v>35</v>
      </c>
      <c r="B32" s="3"/>
      <c r="C32" s="19">
        <f aca="true" t="shared" si="6" ref="C32:Y32">SUM(C33:C37)</f>
        <v>154197078</v>
      </c>
      <c r="D32" s="19">
        <f>SUM(D33:D37)</f>
        <v>0</v>
      </c>
      <c r="E32" s="20">
        <f t="shared" si="6"/>
        <v>186429869</v>
      </c>
      <c r="F32" s="21">
        <f t="shared" si="6"/>
        <v>175201454</v>
      </c>
      <c r="G32" s="21">
        <f t="shared" si="6"/>
        <v>12269872</v>
      </c>
      <c r="H32" s="21">
        <f t="shared" si="6"/>
        <v>16158199</v>
      </c>
      <c r="I32" s="21">
        <f t="shared" si="6"/>
        <v>16803426</v>
      </c>
      <c r="J32" s="21">
        <f t="shared" si="6"/>
        <v>45231497</v>
      </c>
      <c r="K32" s="21">
        <f t="shared" si="6"/>
        <v>14503972</v>
      </c>
      <c r="L32" s="21">
        <f t="shared" si="6"/>
        <v>15133372</v>
      </c>
      <c r="M32" s="21">
        <f t="shared" si="6"/>
        <v>16590419</v>
      </c>
      <c r="N32" s="21">
        <f t="shared" si="6"/>
        <v>46227763</v>
      </c>
      <c r="O32" s="21">
        <f t="shared" si="6"/>
        <v>13692146</v>
      </c>
      <c r="P32" s="21">
        <f t="shared" si="6"/>
        <v>6629248</v>
      </c>
      <c r="Q32" s="21">
        <f t="shared" si="6"/>
        <v>14753664</v>
      </c>
      <c r="R32" s="21">
        <f t="shared" si="6"/>
        <v>35075058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126534318</v>
      </c>
      <c r="X32" s="21">
        <f t="shared" si="6"/>
        <v>131399946</v>
      </c>
      <c r="Y32" s="21">
        <f t="shared" si="6"/>
        <v>-4865628</v>
      </c>
      <c r="Z32" s="4">
        <f>+IF(X32&lt;&gt;0,+(Y32/X32)*100,0)</f>
        <v>-3.7029147637549253</v>
      </c>
      <c r="AA32" s="19">
        <f>SUM(AA33:AA37)</f>
        <v>175201454</v>
      </c>
    </row>
    <row r="33" spans="1:27" ht="12.75">
      <c r="A33" s="5" t="s">
        <v>36</v>
      </c>
      <c r="B33" s="3"/>
      <c r="C33" s="22">
        <v>36073371</v>
      </c>
      <c r="D33" s="22"/>
      <c r="E33" s="23">
        <v>41179325</v>
      </c>
      <c r="F33" s="24">
        <v>40791525</v>
      </c>
      <c r="G33" s="24">
        <v>2935674</v>
      </c>
      <c r="H33" s="24">
        <v>3228893</v>
      </c>
      <c r="I33" s="24">
        <v>3271747</v>
      </c>
      <c r="J33" s="24">
        <v>9436314</v>
      </c>
      <c r="K33" s="24">
        <v>3333626</v>
      </c>
      <c r="L33" s="24">
        <v>3385017</v>
      </c>
      <c r="M33" s="24">
        <v>4042758</v>
      </c>
      <c r="N33" s="24">
        <v>10761401</v>
      </c>
      <c r="O33" s="24">
        <v>3165863</v>
      </c>
      <c r="P33" s="24">
        <v>2726361</v>
      </c>
      <c r="Q33" s="24">
        <v>3169672</v>
      </c>
      <c r="R33" s="24">
        <v>9061896</v>
      </c>
      <c r="S33" s="24"/>
      <c r="T33" s="24"/>
      <c r="U33" s="24"/>
      <c r="V33" s="24"/>
      <c r="W33" s="24">
        <v>29259611</v>
      </c>
      <c r="X33" s="24">
        <v>30593376</v>
      </c>
      <c r="Y33" s="24">
        <v>-1333765</v>
      </c>
      <c r="Z33" s="6">
        <v>-4.36</v>
      </c>
      <c r="AA33" s="22">
        <v>40791525</v>
      </c>
    </row>
    <row r="34" spans="1:27" ht="12.75">
      <c r="A34" s="5" t="s">
        <v>37</v>
      </c>
      <c r="B34" s="3"/>
      <c r="C34" s="22">
        <v>47061410</v>
      </c>
      <c r="D34" s="22"/>
      <c r="E34" s="23">
        <v>59874337</v>
      </c>
      <c r="F34" s="24">
        <v>53994337</v>
      </c>
      <c r="G34" s="24">
        <v>3610445</v>
      </c>
      <c r="H34" s="24">
        <v>6142411</v>
      </c>
      <c r="I34" s="24">
        <v>4135082</v>
      </c>
      <c r="J34" s="24">
        <v>13887938</v>
      </c>
      <c r="K34" s="24">
        <v>4497149</v>
      </c>
      <c r="L34" s="24">
        <v>5068177</v>
      </c>
      <c r="M34" s="24">
        <v>4923919</v>
      </c>
      <c r="N34" s="24">
        <v>14489245</v>
      </c>
      <c r="O34" s="24">
        <v>4239542</v>
      </c>
      <c r="P34" s="24">
        <v>942446</v>
      </c>
      <c r="Q34" s="24">
        <v>4632992</v>
      </c>
      <c r="R34" s="24">
        <v>9814980</v>
      </c>
      <c r="S34" s="24"/>
      <c r="T34" s="24"/>
      <c r="U34" s="24"/>
      <c r="V34" s="24"/>
      <c r="W34" s="24">
        <v>38192163</v>
      </c>
      <c r="X34" s="24">
        <v>40495455</v>
      </c>
      <c r="Y34" s="24">
        <v>-2303292</v>
      </c>
      <c r="Z34" s="6">
        <v>-5.69</v>
      </c>
      <c r="AA34" s="22">
        <v>53994337</v>
      </c>
    </row>
    <row r="35" spans="1:27" ht="12.75">
      <c r="A35" s="5" t="s">
        <v>38</v>
      </c>
      <c r="B35" s="3"/>
      <c r="C35" s="22">
        <v>35366194</v>
      </c>
      <c r="D35" s="22"/>
      <c r="E35" s="23">
        <v>39697929</v>
      </c>
      <c r="F35" s="24">
        <v>39141314</v>
      </c>
      <c r="G35" s="24">
        <v>2876510</v>
      </c>
      <c r="H35" s="24">
        <v>2899883</v>
      </c>
      <c r="I35" s="24">
        <v>5267685</v>
      </c>
      <c r="J35" s="24">
        <v>11044078</v>
      </c>
      <c r="K35" s="24">
        <v>3034835</v>
      </c>
      <c r="L35" s="24">
        <v>3134887</v>
      </c>
      <c r="M35" s="24">
        <v>3544172</v>
      </c>
      <c r="N35" s="24">
        <v>9713894</v>
      </c>
      <c r="O35" s="24">
        <v>2866897</v>
      </c>
      <c r="P35" s="24">
        <v>3128984</v>
      </c>
      <c r="Q35" s="24">
        <v>3474252</v>
      </c>
      <c r="R35" s="24">
        <v>9470133</v>
      </c>
      <c r="S35" s="24"/>
      <c r="T35" s="24"/>
      <c r="U35" s="24"/>
      <c r="V35" s="24"/>
      <c r="W35" s="24">
        <v>30228105</v>
      </c>
      <c r="X35" s="24">
        <v>29355723</v>
      </c>
      <c r="Y35" s="24">
        <v>872382</v>
      </c>
      <c r="Z35" s="6">
        <v>2.97</v>
      </c>
      <c r="AA35" s="22">
        <v>39141314</v>
      </c>
    </row>
    <row r="36" spans="1:27" ht="12.75">
      <c r="A36" s="5" t="s">
        <v>39</v>
      </c>
      <c r="B36" s="3"/>
      <c r="C36" s="22">
        <v>19964112</v>
      </c>
      <c r="D36" s="22"/>
      <c r="E36" s="23">
        <v>27081819</v>
      </c>
      <c r="F36" s="24">
        <v>22781819</v>
      </c>
      <c r="G36" s="24">
        <v>1466080</v>
      </c>
      <c r="H36" s="24">
        <v>2199817</v>
      </c>
      <c r="I36" s="24">
        <v>2210826</v>
      </c>
      <c r="J36" s="24">
        <v>5876723</v>
      </c>
      <c r="K36" s="24">
        <v>2234855</v>
      </c>
      <c r="L36" s="24">
        <v>2191299</v>
      </c>
      <c r="M36" s="24">
        <v>2547419</v>
      </c>
      <c r="N36" s="24">
        <v>6973573</v>
      </c>
      <c r="O36" s="24">
        <v>1994098</v>
      </c>
      <c r="P36" s="24">
        <v>-527510</v>
      </c>
      <c r="Q36" s="24">
        <v>2025507</v>
      </c>
      <c r="R36" s="24">
        <v>3492095</v>
      </c>
      <c r="S36" s="24"/>
      <c r="T36" s="24"/>
      <c r="U36" s="24"/>
      <c r="V36" s="24"/>
      <c r="W36" s="24">
        <v>16342391</v>
      </c>
      <c r="X36" s="24">
        <v>17086194</v>
      </c>
      <c r="Y36" s="24">
        <v>-743803</v>
      </c>
      <c r="Z36" s="6">
        <v>-4.35</v>
      </c>
      <c r="AA36" s="22">
        <v>22781819</v>
      </c>
    </row>
    <row r="37" spans="1:27" ht="12.75">
      <c r="A37" s="5" t="s">
        <v>40</v>
      </c>
      <c r="B37" s="3"/>
      <c r="C37" s="25">
        <v>15731991</v>
      </c>
      <c r="D37" s="25"/>
      <c r="E37" s="26">
        <v>18596459</v>
      </c>
      <c r="F37" s="27">
        <v>18492459</v>
      </c>
      <c r="G37" s="27">
        <v>1381163</v>
      </c>
      <c r="H37" s="27">
        <v>1687195</v>
      </c>
      <c r="I37" s="27">
        <v>1918086</v>
      </c>
      <c r="J37" s="27">
        <v>4986444</v>
      </c>
      <c r="K37" s="27">
        <v>1403507</v>
      </c>
      <c r="L37" s="27">
        <v>1353992</v>
      </c>
      <c r="M37" s="27">
        <v>1532151</v>
      </c>
      <c r="N37" s="27">
        <v>4289650</v>
      </c>
      <c r="O37" s="27">
        <v>1425746</v>
      </c>
      <c r="P37" s="27">
        <v>358967</v>
      </c>
      <c r="Q37" s="27">
        <v>1451241</v>
      </c>
      <c r="R37" s="27">
        <v>3235954</v>
      </c>
      <c r="S37" s="27"/>
      <c r="T37" s="27"/>
      <c r="U37" s="27"/>
      <c r="V37" s="27"/>
      <c r="W37" s="27">
        <v>12512048</v>
      </c>
      <c r="X37" s="27">
        <v>13869198</v>
      </c>
      <c r="Y37" s="27">
        <v>-1357150</v>
      </c>
      <c r="Z37" s="7">
        <v>-9.79</v>
      </c>
      <c r="AA37" s="25">
        <v>18492459</v>
      </c>
    </row>
    <row r="38" spans="1:27" ht="12.75">
      <c r="A38" s="2" t="s">
        <v>41</v>
      </c>
      <c r="B38" s="8"/>
      <c r="C38" s="19">
        <f aca="true" t="shared" si="7" ref="C38:Y38">SUM(C39:C41)</f>
        <v>113485466</v>
      </c>
      <c r="D38" s="19">
        <f>SUM(D39:D41)</f>
        <v>0</v>
      </c>
      <c r="E38" s="20">
        <f t="shared" si="7"/>
        <v>132038581</v>
      </c>
      <c r="F38" s="21">
        <f t="shared" si="7"/>
        <v>132963581</v>
      </c>
      <c r="G38" s="21">
        <f t="shared" si="7"/>
        <v>9604673</v>
      </c>
      <c r="H38" s="21">
        <f t="shared" si="7"/>
        <v>11414836</v>
      </c>
      <c r="I38" s="21">
        <f t="shared" si="7"/>
        <v>11103393</v>
      </c>
      <c r="J38" s="21">
        <f t="shared" si="7"/>
        <v>32122902</v>
      </c>
      <c r="K38" s="21">
        <f t="shared" si="7"/>
        <v>11600939</v>
      </c>
      <c r="L38" s="21">
        <f t="shared" si="7"/>
        <v>10443968</v>
      </c>
      <c r="M38" s="21">
        <f t="shared" si="7"/>
        <v>10821142</v>
      </c>
      <c r="N38" s="21">
        <f t="shared" si="7"/>
        <v>32866049</v>
      </c>
      <c r="O38" s="21">
        <f t="shared" si="7"/>
        <v>7927620</v>
      </c>
      <c r="P38" s="21">
        <f t="shared" si="7"/>
        <v>9649212</v>
      </c>
      <c r="Q38" s="21">
        <f t="shared" si="7"/>
        <v>8115233</v>
      </c>
      <c r="R38" s="21">
        <f t="shared" si="7"/>
        <v>25692065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90681016</v>
      </c>
      <c r="X38" s="21">
        <f t="shared" si="7"/>
        <v>99721674</v>
      </c>
      <c r="Y38" s="21">
        <f t="shared" si="7"/>
        <v>-9040658</v>
      </c>
      <c r="Z38" s="4">
        <f>+IF(X38&lt;&gt;0,+(Y38/X38)*100,0)</f>
        <v>-9.065890731036063</v>
      </c>
      <c r="AA38" s="19">
        <f>SUM(AA39:AA41)</f>
        <v>132963581</v>
      </c>
    </row>
    <row r="39" spans="1:27" ht="12.75">
      <c r="A39" s="5" t="s">
        <v>42</v>
      </c>
      <c r="B39" s="3"/>
      <c r="C39" s="22">
        <v>40914102</v>
      </c>
      <c r="D39" s="22"/>
      <c r="E39" s="23">
        <v>47160970</v>
      </c>
      <c r="F39" s="24">
        <v>47160970</v>
      </c>
      <c r="G39" s="24">
        <v>3241704</v>
      </c>
      <c r="H39" s="24">
        <v>3528682</v>
      </c>
      <c r="I39" s="24">
        <v>3604271</v>
      </c>
      <c r="J39" s="24">
        <v>10374657</v>
      </c>
      <c r="K39" s="24">
        <v>3334171</v>
      </c>
      <c r="L39" s="24">
        <v>3625461</v>
      </c>
      <c r="M39" s="24">
        <v>3716758</v>
      </c>
      <c r="N39" s="24">
        <v>10676390</v>
      </c>
      <c r="O39" s="24">
        <v>3177125</v>
      </c>
      <c r="P39" s="24">
        <v>3594134</v>
      </c>
      <c r="Q39" s="24">
        <v>3172459</v>
      </c>
      <c r="R39" s="24">
        <v>9943718</v>
      </c>
      <c r="S39" s="24"/>
      <c r="T39" s="24"/>
      <c r="U39" s="24"/>
      <c r="V39" s="24"/>
      <c r="W39" s="24">
        <v>30994765</v>
      </c>
      <c r="X39" s="24">
        <v>35370117</v>
      </c>
      <c r="Y39" s="24">
        <v>-4375352</v>
      </c>
      <c r="Z39" s="6">
        <v>-12.37</v>
      </c>
      <c r="AA39" s="22">
        <v>47160970</v>
      </c>
    </row>
    <row r="40" spans="1:27" ht="12.75">
      <c r="A40" s="5" t="s">
        <v>43</v>
      </c>
      <c r="B40" s="3"/>
      <c r="C40" s="22">
        <v>71953605</v>
      </c>
      <c r="D40" s="22"/>
      <c r="E40" s="23">
        <v>84208041</v>
      </c>
      <c r="F40" s="24">
        <v>85133041</v>
      </c>
      <c r="G40" s="24">
        <v>6312511</v>
      </c>
      <c r="H40" s="24">
        <v>7835696</v>
      </c>
      <c r="I40" s="24">
        <v>7448664</v>
      </c>
      <c r="J40" s="24">
        <v>21596871</v>
      </c>
      <c r="K40" s="24">
        <v>8216310</v>
      </c>
      <c r="L40" s="24">
        <v>6768049</v>
      </c>
      <c r="M40" s="24">
        <v>7020177</v>
      </c>
      <c r="N40" s="24">
        <v>22004536</v>
      </c>
      <c r="O40" s="24">
        <v>4699663</v>
      </c>
      <c r="P40" s="24">
        <v>6002795</v>
      </c>
      <c r="Q40" s="24">
        <v>4891942</v>
      </c>
      <c r="R40" s="24">
        <v>15594400</v>
      </c>
      <c r="S40" s="24"/>
      <c r="T40" s="24"/>
      <c r="U40" s="24"/>
      <c r="V40" s="24"/>
      <c r="W40" s="24">
        <v>59195807</v>
      </c>
      <c r="X40" s="24">
        <v>63849447</v>
      </c>
      <c r="Y40" s="24">
        <v>-4653640</v>
      </c>
      <c r="Z40" s="6">
        <v>-7.29</v>
      </c>
      <c r="AA40" s="22">
        <v>85133041</v>
      </c>
    </row>
    <row r="41" spans="1:27" ht="12.75">
      <c r="A41" s="5" t="s">
        <v>44</v>
      </c>
      <c r="B41" s="3"/>
      <c r="C41" s="22">
        <v>617759</v>
      </c>
      <c r="D41" s="22"/>
      <c r="E41" s="23">
        <v>669570</v>
      </c>
      <c r="F41" s="24">
        <v>669570</v>
      </c>
      <c r="G41" s="24">
        <v>50458</v>
      </c>
      <c r="H41" s="24">
        <v>50458</v>
      </c>
      <c r="I41" s="24">
        <v>50458</v>
      </c>
      <c r="J41" s="24">
        <v>151374</v>
      </c>
      <c r="K41" s="24">
        <v>50458</v>
      </c>
      <c r="L41" s="24">
        <v>50458</v>
      </c>
      <c r="M41" s="24">
        <v>84207</v>
      </c>
      <c r="N41" s="24">
        <v>185123</v>
      </c>
      <c r="O41" s="24">
        <v>50832</v>
      </c>
      <c r="P41" s="24">
        <v>52283</v>
      </c>
      <c r="Q41" s="24">
        <v>50832</v>
      </c>
      <c r="R41" s="24">
        <v>153947</v>
      </c>
      <c r="S41" s="24"/>
      <c r="T41" s="24"/>
      <c r="U41" s="24"/>
      <c r="V41" s="24"/>
      <c r="W41" s="24">
        <v>490444</v>
      </c>
      <c r="X41" s="24">
        <v>502110</v>
      </c>
      <c r="Y41" s="24">
        <v>-11666</v>
      </c>
      <c r="Z41" s="6">
        <v>-2.32</v>
      </c>
      <c r="AA41" s="22">
        <v>669570</v>
      </c>
    </row>
    <row r="42" spans="1:27" ht="12.75">
      <c r="A42" s="2" t="s">
        <v>45</v>
      </c>
      <c r="B42" s="8"/>
      <c r="C42" s="19">
        <f aca="true" t="shared" si="8" ref="C42:Y42">SUM(C43:C46)</f>
        <v>1023507095</v>
      </c>
      <c r="D42" s="19">
        <f>SUM(D43:D46)</f>
        <v>0</v>
      </c>
      <c r="E42" s="20">
        <f t="shared" si="8"/>
        <v>1147657563</v>
      </c>
      <c r="F42" s="21">
        <f t="shared" si="8"/>
        <v>1121902563</v>
      </c>
      <c r="G42" s="21">
        <f t="shared" si="8"/>
        <v>16461866</v>
      </c>
      <c r="H42" s="21">
        <f t="shared" si="8"/>
        <v>34271671</v>
      </c>
      <c r="I42" s="21">
        <f t="shared" si="8"/>
        <v>60375541</v>
      </c>
      <c r="J42" s="21">
        <f t="shared" si="8"/>
        <v>111109078</v>
      </c>
      <c r="K42" s="21">
        <f t="shared" si="8"/>
        <v>105104188</v>
      </c>
      <c r="L42" s="21">
        <f t="shared" si="8"/>
        <v>95397168</v>
      </c>
      <c r="M42" s="21">
        <f t="shared" si="8"/>
        <v>89121641</v>
      </c>
      <c r="N42" s="21">
        <f t="shared" si="8"/>
        <v>289622997</v>
      </c>
      <c r="O42" s="21">
        <f t="shared" si="8"/>
        <v>90005010</v>
      </c>
      <c r="P42" s="21">
        <f t="shared" si="8"/>
        <v>74377407</v>
      </c>
      <c r="Q42" s="21">
        <f t="shared" si="8"/>
        <v>113061289</v>
      </c>
      <c r="R42" s="21">
        <f t="shared" si="8"/>
        <v>277443706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678175781</v>
      </c>
      <c r="X42" s="21">
        <f t="shared" si="8"/>
        <v>841425705</v>
      </c>
      <c r="Y42" s="21">
        <f t="shared" si="8"/>
        <v>-163249924</v>
      </c>
      <c r="Z42" s="4">
        <f>+IF(X42&lt;&gt;0,+(Y42/X42)*100,0)</f>
        <v>-19.401585075179035</v>
      </c>
      <c r="AA42" s="19">
        <f>SUM(AA43:AA46)</f>
        <v>1121902563</v>
      </c>
    </row>
    <row r="43" spans="1:27" ht="12.75">
      <c r="A43" s="5" t="s">
        <v>46</v>
      </c>
      <c r="B43" s="3"/>
      <c r="C43" s="22">
        <v>644809381</v>
      </c>
      <c r="D43" s="22"/>
      <c r="E43" s="23">
        <v>731754600</v>
      </c>
      <c r="F43" s="24">
        <v>714254600</v>
      </c>
      <c r="G43" s="24">
        <v>4921301</v>
      </c>
      <c r="H43" s="24">
        <v>17942568</v>
      </c>
      <c r="I43" s="24">
        <v>29114506</v>
      </c>
      <c r="J43" s="24">
        <v>51978375</v>
      </c>
      <c r="K43" s="24">
        <v>67888612</v>
      </c>
      <c r="L43" s="24">
        <v>64319012</v>
      </c>
      <c r="M43" s="24">
        <v>55825932</v>
      </c>
      <c r="N43" s="24">
        <v>188033556</v>
      </c>
      <c r="O43" s="24">
        <v>53029494</v>
      </c>
      <c r="P43" s="24">
        <v>52953105</v>
      </c>
      <c r="Q43" s="24">
        <v>92951395</v>
      </c>
      <c r="R43" s="24">
        <v>198933994</v>
      </c>
      <c r="S43" s="24"/>
      <c r="T43" s="24"/>
      <c r="U43" s="24"/>
      <c r="V43" s="24"/>
      <c r="W43" s="24">
        <v>438945925</v>
      </c>
      <c r="X43" s="24">
        <v>535690593</v>
      </c>
      <c r="Y43" s="24">
        <v>-96744668</v>
      </c>
      <c r="Z43" s="6">
        <v>-18.06</v>
      </c>
      <c r="AA43" s="22">
        <v>714254600</v>
      </c>
    </row>
    <row r="44" spans="1:27" ht="12.75">
      <c r="A44" s="5" t="s">
        <v>47</v>
      </c>
      <c r="B44" s="3"/>
      <c r="C44" s="22">
        <v>240218300</v>
      </c>
      <c r="D44" s="22"/>
      <c r="E44" s="23">
        <v>266483078</v>
      </c>
      <c r="F44" s="24">
        <v>268183078</v>
      </c>
      <c r="G44" s="24">
        <v>3859163</v>
      </c>
      <c r="H44" s="24">
        <v>7921169</v>
      </c>
      <c r="I44" s="24">
        <v>22044774</v>
      </c>
      <c r="J44" s="24">
        <v>33825106</v>
      </c>
      <c r="K44" s="24">
        <v>27941615</v>
      </c>
      <c r="L44" s="24">
        <v>21455037</v>
      </c>
      <c r="M44" s="24">
        <v>23378112</v>
      </c>
      <c r="N44" s="24">
        <v>72774764</v>
      </c>
      <c r="O44" s="24">
        <v>29493684</v>
      </c>
      <c r="P44" s="24">
        <v>11115602</v>
      </c>
      <c r="Q44" s="24">
        <v>11408868</v>
      </c>
      <c r="R44" s="24">
        <v>52018154</v>
      </c>
      <c r="S44" s="24"/>
      <c r="T44" s="24"/>
      <c r="U44" s="24"/>
      <c r="V44" s="24"/>
      <c r="W44" s="24">
        <v>158618024</v>
      </c>
      <c r="X44" s="24">
        <v>201136968</v>
      </c>
      <c r="Y44" s="24">
        <v>-42518944</v>
      </c>
      <c r="Z44" s="6">
        <v>-21.14</v>
      </c>
      <c r="AA44" s="22">
        <v>268183078</v>
      </c>
    </row>
    <row r="45" spans="1:27" ht="12.75">
      <c r="A45" s="5" t="s">
        <v>48</v>
      </c>
      <c r="B45" s="3"/>
      <c r="C45" s="25">
        <v>79071392</v>
      </c>
      <c r="D45" s="25"/>
      <c r="E45" s="26">
        <v>82666540</v>
      </c>
      <c r="F45" s="27">
        <v>72711540</v>
      </c>
      <c r="G45" s="27">
        <v>4020069</v>
      </c>
      <c r="H45" s="27">
        <v>4179271</v>
      </c>
      <c r="I45" s="27">
        <v>4852582</v>
      </c>
      <c r="J45" s="27">
        <v>13051922</v>
      </c>
      <c r="K45" s="27">
        <v>4531380</v>
      </c>
      <c r="L45" s="27">
        <v>4565377</v>
      </c>
      <c r="M45" s="27">
        <v>4819725</v>
      </c>
      <c r="N45" s="27">
        <v>13916482</v>
      </c>
      <c r="O45" s="27">
        <v>3327226</v>
      </c>
      <c r="P45" s="27">
        <v>5501375</v>
      </c>
      <c r="Q45" s="27">
        <v>3969942</v>
      </c>
      <c r="R45" s="27">
        <v>12798543</v>
      </c>
      <c r="S45" s="27"/>
      <c r="T45" s="27"/>
      <c r="U45" s="27"/>
      <c r="V45" s="27"/>
      <c r="W45" s="27">
        <v>39766947</v>
      </c>
      <c r="X45" s="27">
        <v>54533322</v>
      </c>
      <c r="Y45" s="27">
        <v>-14766375</v>
      </c>
      <c r="Z45" s="7">
        <v>-27.08</v>
      </c>
      <c r="AA45" s="25">
        <v>72711540</v>
      </c>
    </row>
    <row r="46" spans="1:27" ht="12.75">
      <c r="A46" s="5" t="s">
        <v>49</v>
      </c>
      <c r="B46" s="3"/>
      <c r="C46" s="22">
        <v>59408022</v>
      </c>
      <c r="D46" s="22"/>
      <c r="E46" s="23">
        <v>66753345</v>
      </c>
      <c r="F46" s="24">
        <v>66753345</v>
      </c>
      <c r="G46" s="24">
        <v>3661333</v>
      </c>
      <c r="H46" s="24">
        <v>4228663</v>
      </c>
      <c r="I46" s="24">
        <v>4363679</v>
      </c>
      <c r="J46" s="24">
        <v>12253675</v>
      </c>
      <c r="K46" s="24">
        <v>4742581</v>
      </c>
      <c r="L46" s="24">
        <v>5057742</v>
      </c>
      <c r="M46" s="24">
        <v>5097872</v>
      </c>
      <c r="N46" s="24">
        <v>14898195</v>
      </c>
      <c r="O46" s="24">
        <v>4154606</v>
      </c>
      <c r="P46" s="24">
        <v>4807325</v>
      </c>
      <c r="Q46" s="24">
        <v>4731084</v>
      </c>
      <c r="R46" s="24">
        <v>13693015</v>
      </c>
      <c r="S46" s="24"/>
      <c r="T46" s="24"/>
      <c r="U46" s="24"/>
      <c r="V46" s="24"/>
      <c r="W46" s="24">
        <v>40844885</v>
      </c>
      <c r="X46" s="24">
        <v>50064822</v>
      </c>
      <c r="Y46" s="24">
        <v>-9219937</v>
      </c>
      <c r="Z46" s="6">
        <v>-18.42</v>
      </c>
      <c r="AA46" s="22">
        <v>66753345</v>
      </c>
    </row>
    <row r="47" spans="1:27" ht="12.75">
      <c r="A47" s="2" t="s">
        <v>50</v>
      </c>
      <c r="B47" s="8" t="s">
        <v>51</v>
      </c>
      <c r="C47" s="19">
        <v>20373945</v>
      </c>
      <c r="D47" s="19"/>
      <c r="E47" s="20">
        <v>25696968</v>
      </c>
      <c r="F47" s="21">
        <v>23790718</v>
      </c>
      <c r="G47" s="21">
        <v>1545111</v>
      </c>
      <c r="H47" s="21">
        <v>1786075</v>
      </c>
      <c r="I47" s="21">
        <v>1719153</v>
      </c>
      <c r="J47" s="21">
        <v>5050339</v>
      </c>
      <c r="K47" s="21">
        <v>1767987</v>
      </c>
      <c r="L47" s="21">
        <v>1927444</v>
      </c>
      <c r="M47" s="21">
        <v>2627063</v>
      </c>
      <c r="N47" s="21">
        <v>6322494</v>
      </c>
      <c r="O47" s="21">
        <v>1777785</v>
      </c>
      <c r="P47" s="21">
        <v>956786</v>
      </c>
      <c r="Q47" s="21">
        <v>1880751</v>
      </c>
      <c r="R47" s="21">
        <v>4615322</v>
      </c>
      <c r="S47" s="21"/>
      <c r="T47" s="21"/>
      <c r="U47" s="21"/>
      <c r="V47" s="21"/>
      <c r="W47" s="21">
        <v>15988155</v>
      </c>
      <c r="X47" s="21">
        <v>17842734</v>
      </c>
      <c r="Y47" s="21">
        <v>-1854579</v>
      </c>
      <c r="Z47" s="4">
        <v>-10.39</v>
      </c>
      <c r="AA47" s="19">
        <v>23790718</v>
      </c>
    </row>
    <row r="48" spans="1:27" ht="12.75">
      <c r="A48" s="9" t="s">
        <v>55</v>
      </c>
      <c r="B48" s="10" t="s">
        <v>56</v>
      </c>
      <c r="C48" s="40">
        <f aca="true" t="shared" si="9" ref="C48:Y48">+C28+C32+C38+C42+C47</f>
        <v>1860985456</v>
      </c>
      <c r="D48" s="40">
        <f>+D28+D32+D38+D42+D47</f>
        <v>0</v>
      </c>
      <c r="E48" s="41">
        <f t="shared" si="9"/>
        <v>2194209813</v>
      </c>
      <c r="F48" s="42">
        <f t="shared" si="9"/>
        <v>2091355148</v>
      </c>
      <c r="G48" s="42">
        <f t="shared" si="9"/>
        <v>71434332</v>
      </c>
      <c r="H48" s="42">
        <f t="shared" si="9"/>
        <v>100297523</v>
      </c>
      <c r="I48" s="42">
        <f t="shared" si="9"/>
        <v>159420692</v>
      </c>
      <c r="J48" s="42">
        <f t="shared" si="9"/>
        <v>331152547</v>
      </c>
      <c r="K48" s="42">
        <f t="shared" si="9"/>
        <v>169811572</v>
      </c>
      <c r="L48" s="42">
        <f t="shared" si="9"/>
        <v>168162766</v>
      </c>
      <c r="M48" s="42">
        <f t="shared" si="9"/>
        <v>160919748</v>
      </c>
      <c r="N48" s="42">
        <f t="shared" si="9"/>
        <v>498894086</v>
      </c>
      <c r="O48" s="42">
        <f t="shared" si="9"/>
        <v>198877666</v>
      </c>
      <c r="P48" s="42">
        <f t="shared" si="9"/>
        <v>99930265</v>
      </c>
      <c r="Q48" s="42">
        <f t="shared" si="9"/>
        <v>174234862</v>
      </c>
      <c r="R48" s="42">
        <f t="shared" si="9"/>
        <v>473042793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1303089426</v>
      </c>
      <c r="X48" s="42">
        <f t="shared" si="9"/>
        <v>1568510703</v>
      </c>
      <c r="Y48" s="42">
        <f t="shared" si="9"/>
        <v>-265421277</v>
      </c>
      <c r="Z48" s="43">
        <f>+IF(X48&lt;&gt;0,+(Y48/X48)*100,0)</f>
        <v>-16.921865849709793</v>
      </c>
      <c r="AA48" s="40">
        <f>+AA28+AA32+AA38+AA42+AA47</f>
        <v>2091355148</v>
      </c>
    </row>
    <row r="49" spans="1:27" ht="12.75">
      <c r="A49" s="14" t="s">
        <v>76</v>
      </c>
      <c r="B49" s="15"/>
      <c r="C49" s="44">
        <f aca="true" t="shared" si="10" ref="C49:Y49">+C25-C48</f>
        <v>169901698</v>
      </c>
      <c r="D49" s="44">
        <f>+D25-D48</f>
        <v>0</v>
      </c>
      <c r="E49" s="45">
        <f t="shared" si="10"/>
        <v>166686919</v>
      </c>
      <c r="F49" s="46">
        <f t="shared" si="10"/>
        <v>182338066</v>
      </c>
      <c r="G49" s="46">
        <f t="shared" si="10"/>
        <v>176204736</v>
      </c>
      <c r="H49" s="46">
        <f t="shared" si="10"/>
        <v>180081561</v>
      </c>
      <c r="I49" s="46">
        <f t="shared" si="10"/>
        <v>-5760752</v>
      </c>
      <c r="J49" s="46">
        <f t="shared" si="10"/>
        <v>350525545</v>
      </c>
      <c r="K49" s="46">
        <f t="shared" si="10"/>
        <v>-26740279</v>
      </c>
      <c r="L49" s="46">
        <f t="shared" si="10"/>
        <v>-11465319</v>
      </c>
      <c r="M49" s="46">
        <f t="shared" si="10"/>
        <v>29285130</v>
      </c>
      <c r="N49" s="46">
        <f t="shared" si="10"/>
        <v>-8920468</v>
      </c>
      <c r="O49" s="46">
        <f t="shared" si="10"/>
        <v>-26966787</v>
      </c>
      <c r="P49" s="46">
        <f t="shared" si="10"/>
        <v>-28006452</v>
      </c>
      <c r="Q49" s="46">
        <f t="shared" si="10"/>
        <v>-38674791</v>
      </c>
      <c r="R49" s="46">
        <f t="shared" si="10"/>
        <v>-93648030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247957047</v>
      </c>
      <c r="X49" s="46">
        <f>IF(F25=F48,0,X25-X48)</f>
        <v>136758942</v>
      </c>
      <c r="Y49" s="46">
        <f t="shared" si="10"/>
        <v>111198105</v>
      </c>
      <c r="Z49" s="47">
        <f>+IF(X49&lt;&gt;0,+(Y49/X49)*100,0)</f>
        <v>81.30956804272441</v>
      </c>
      <c r="AA49" s="44">
        <f>+AA25-AA48</f>
        <v>182338066</v>
      </c>
    </row>
    <row r="50" spans="1:27" ht="12.75">
      <c r="A50" s="16" t="s">
        <v>77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2.75">
      <c r="A51" s="17" t="s">
        <v>78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2.75">
      <c r="A52" s="18" t="s">
        <v>79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2.75">
      <c r="A53" s="17" t="s">
        <v>80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81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2.7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2.7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2.7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2.7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2.7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2.7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cellComments="atEnd" horizontalDpi="600" verticalDpi="600" orientation="landscape" paperSize="9" scale="7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53" t="s">
        <v>68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82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/>
      <c r="C3" s="32" t="s">
        <v>6</v>
      </c>
      <c r="D3" s="32" t="s">
        <v>6</v>
      </c>
      <c r="E3" s="33" t="s">
        <v>7</v>
      </c>
      <c r="F3" s="34" t="s">
        <v>8</v>
      </c>
      <c r="G3" s="34" t="s">
        <v>9</v>
      </c>
      <c r="H3" s="34" t="s">
        <v>10</v>
      </c>
      <c r="I3" s="34" t="s">
        <v>11</v>
      </c>
      <c r="J3" s="34" t="s">
        <v>12</v>
      </c>
      <c r="K3" s="34" t="s">
        <v>13</v>
      </c>
      <c r="L3" s="34" t="s">
        <v>14</v>
      </c>
      <c r="M3" s="34" t="s">
        <v>15</v>
      </c>
      <c r="N3" s="34" t="s">
        <v>16</v>
      </c>
      <c r="O3" s="34" t="s">
        <v>17</v>
      </c>
      <c r="P3" s="34" t="s">
        <v>18</v>
      </c>
      <c r="Q3" s="34" t="s">
        <v>19</v>
      </c>
      <c r="R3" s="34" t="s">
        <v>20</v>
      </c>
      <c r="S3" s="34" t="s">
        <v>21</v>
      </c>
      <c r="T3" s="34" t="s">
        <v>22</v>
      </c>
      <c r="U3" s="34" t="s">
        <v>23</v>
      </c>
      <c r="V3" s="34" t="s">
        <v>24</v>
      </c>
      <c r="W3" s="34" t="s">
        <v>25</v>
      </c>
      <c r="X3" s="34" t="s">
        <v>26</v>
      </c>
      <c r="Y3" s="34" t="s">
        <v>27</v>
      </c>
      <c r="Z3" s="34" t="s">
        <v>28</v>
      </c>
      <c r="AA3" s="35" t="s">
        <v>29</v>
      </c>
    </row>
    <row r="4" spans="1:27" ht="12.75">
      <c r="A4" s="12" t="s">
        <v>30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2.75">
      <c r="A5" s="2" t="s">
        <v>31</v>
      </c>
      <c r="B5" s="3"/>
      <c r="C5" s="19">
        <f aca="true" t="shared" si="0" ref="C5:Y5">SUM(C6:C8)</f>
        <v>920110600</v>
      </c>
      <c r="D5" s="19">
        <f>SUM(D6:D8)</f>
        <v>0</v>
      </c>
      <c r="E5" s="20">
        <f t="shared" si="0"/>
        <v>1017263079</v>
      </c>
      <c r="F5" s="21">
        <f t="shared" si="0"/>
        <v>1097263079</v>
      </c>
      <c r="G5" s="21">
        <f t="shared" si="0"/>
        <v>33825624</v>
      </c>
      <c r="H5" s="21">
        <f t="shared" si="0"/>
        <v>34518067</v>
      </c>
      <c r="I5" s="21">
        <f t="shared" si="0"/>
        <v>323838761</v>
      </c>
      <c r="J5" s="21">
        <f t="shared" si="0"/>
        <v>392182452</v>
      </c>
      <c r="K5" s="21">
        <f t="shared" si="0"/>
        <v>34785493</v>
      </c>
      <c r="L5" s="21">
        <f t="shared" si="0"/>
        <v>34444091</v>
      </c>
      <c r="M5" s="21">
        <f t="shared" si="0"/>
        <v>247407777</v>
      </c>
      <c r="N5" s="21">
        <f t="shared" si="0"/>
        <v>316637361</v>
      </c>
      <c r="O5" s="21">
        <f t="shared" si="0"/>
        <v>34373703</v>
      </c>
      <c r="P5" s="21">
        <f t="shared" si="0"/>
        <v>32080015</v>
      </c>
      <c r="Q5" s="21">
        <f t="shared" si="0"/>
        <v>29273056</v>
      </c>
      <c r="R5" s="21">
        <f t="shared" si="0"/>
        <v>95726774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804546587</v>
      </c>
      <c r="X5" s="21">
        <f t="shared" si="0"/>
        <v>822947220</v>
      </c>
      <c r="Y5" s="21">
        <f t="shared" si="0"/>
        <v>-18400633</v>
      </c>
      <c r="Z5" s="4">
        <f>+IF(X5&lt;&gt;0,+(Y5/X5)*100,0)</f>
        <v>-2.235943272279357</v>
      </c>
      <c r="AA5" s="19">
        <f>SUM(AA6:AA8)</f>
        <v>1097263079</v>
      </c>
    </row>
    <row r="6" spans="1:27" ht="12.75">
      <c r="A6" s="5" t="s">
        <v>32</v>
      </c>
      <c r="B6" s="3"/>
      <c r="C6" s="22"/>
      <c r="D6" s="22"/>
      <c r="E6" s="23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6"/>
      <c r="AA6" s="22"/>
    </row>
    <row r="7" spans="1:27" ht="12.75">
      <c r="A7" s="5" t="s">
        <v>33</v>
      </c>
      <c r="B7" s="3"/>
      <c r="C7" s="25">
        <v>920110600</v>
      </c>
      <c r="D7" s="25"/>
      <c r="E7" s="26">
        <v>1017263079</v>
      </c>
      <c r="F7" s="27">
        <v>1097263079</v>
      </c>
      <c r="G7" s="27">
        <v>33825624</v>
      </c>
      <c r="H7" s="27">
        <v>34518067</v>
      </c>
      <c r="I7" s="27">
        <v>323838761</v>
      </c>
      <c r="J7" s="27">
        <v>392182452</v>
      </c>
      <c r="K7" s="27">
        <v>34785493</v>
      </c>
      <c r="L7" s="27">
        <v>34444091</v>
      </c>
      <c r="M7" s="27">
        <v>247407777</v>
      </c>
      <c r="N7" s="27">
        <v>316637361</v>
      </c>
      <c r="O7" s="27">
        <v>34373703</v>
      </c>
      <c r="P7" s="27">
        <v>32080015</v>
      </c>
      <c r="Q7" s="27">
        <v>29273056</v>
      </c>
      <c r="R7" s="27">
        <v>95726774</v>
      </c>
      <c r="S7" s="27"/>
      <c r="T7" s="27"/>
      <c r="U7" s="27"/>
      <c r="V7" s="27"/>
      <c r="W7" s="27">
        <v>804546587</v>
      </c>
      <c r="X7" s="27">
        <v>822947220</v>
      </c>
      <c r="Y7" s="27">
        <v>-18400633</v>
      </c>
      <c r="Z7" s="7">
        <v>-2.24</v>
      </c>
      <c r="AA7" s="25">
        <v>1097263079</v>
      </c>
    </row>
    <row r="8" spans="1:27" ht="12.75">
      <c r="A8" s="5" t="s">
        <v>34</v>
      </c>
      <c r="B8" s="3"/>
      <c r="C8" s="22"/>
      <c r="D8" s="22"/>
      <c r="E8" s="23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6"/>
      <c r="AA8" s="22"/>
    </row>
    <row r="9" spans="1:27" ht="12.75">
      <c r="A9" s="2" t="s">
        <v>35</v>
      </c>
      <c r="B9" s="3"/>
      <c r="C9" s="19">
        <f aca="true" t="shared" si="1" ref="C9:Y9">SUM(C10:C14)</f>
        <v>2876631</v>
      </c>
      <c r="D9" s="19">
        <f>SUM(D10:D14)</f>
        <v>0</v>
      </c>
      <c r="E9" s="20">
        <f t="shared" si="1"/>
        <v>2353042</v>
      </c>
      <c r="F9" s="21">
        <f t="shared" si="1"/>
        <v>2353042</v>
      </c>
      <c r="G9" s="21">
        <f t="shared" si="1"/>
        <v>0</v>
      </c>
      <c r="H9" s="21">
        <f t="shared" si="1"/>
        <v>117700</v>
      </c>
      <c r="I9" s="21">
        <f t="shared" si="1"/>
        <v>91070</v>
      </c>
      <c r="J9" s="21">
        <f t="shared" si="1"/>
        <v>208770</v>
      </c>
      <c r="K9" s="21">
        <f t="shared" si="1"/>
        <v>107482</v>
      </c>
      <c r="L9" s="21">
        <f t="shared" si="1"/>
        <v>61401</v>
      </c>
      <c r="M9" s="21">
        <f t="shared" si="1"/>
        <v>133515</v>
      </c>
      <c r="N9" s="21">
        <f t="shared" si="1"/>
        <v>302398</v>
      </c>
      <c r="O9" s="21">
        <f t="shared" si="1"/>
        <v>69060</v>
      </c>
      <c r="P9" s="21">
        <f t="shared" si="1"/>
        <v>85872</v>
      </c>
      <c r="Q9" s="21">
        <f t="shared" si="1"/>
        <v>10270</v>
      </c>
      <c r="R9" s="21">
        <f t="shared" si="1"/>
        <v>165202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676370</v>
      </c>
      <c r="X9" s="21">
        <f t="shared" si="1"/>
        <v>1764738</v>
      </c>
      <c r="Y9" s="21">
        <f t="shared" si="1"/>
        <v>-1088368</v>
      </c>
      <c r="Z9" s="4">
        <f>+IF(X9&lt;&gt;0,+(Y9/X9)*100,0)</f>
        <v>-61.67306421689792</v>
      </c>
      <c r="AA9" s="19">
        <f>SUM(AA10:AA14)</f>
        <v>2353042</v>
      </c>
    </row>
    <row r="10" spans="1:27" ht="12.75">
      <c r="A10" s="5" t="s">
        <v>36</v>
      </c>
      <c r="B10" s="3"/>
      <c r="C10" s="22">
        <v>2651168</v>
      </c>
      <c r="D10" s="22"/>
      <c r="E10" s="23">
        <v>1292204</v>
      </c>
      <c r="F10" s="24">
        <v>1292204</v>
      </c>
      <c r="G10" s="24"/>
      <c r="H10" s="24">
        <v>104773</v>
      </c>
      <c r="I10" s="24">
        <v>76932</v>
      </c>
      <c r="J10" s="24">
        <v>181705</v>
      </c>
      <c r="K10" s="24">
        <v>102523</v>
      </c>
      <c r="L10" s="24">
        <v>60152</v>
      </c>
      <c r="M10" s="24">
        <v>132920</v>
      </c>
      <c r="N10" s="24">
        <v>295595</v>
      </c>
      <c r="O10" s="24">
        <v>63831</v>
      </c>
      <c r="P10" s="24">
        <v>74054</v>
      </c>
      <c r="Q10" s="24">
        <v>10270</v>
      </c>
      <c r="R10" s="24">
        <v>148155</v>
      </c>
      <c r="S10" s="24"/>
      <c r="T10" s="24"/>
      <c r="U10" s="24"/>
      <c r="V10" s="24"/>
      <c r="W10" s="24">
        <v>625455</v>
      </c>
      <c r="X10" s="24">
        <v>969129</v>
      </c>
      <c r="Y10" s="24">
        <v>-343674</v>
      </c>
      <c r="Z10" s="6">
        <v>-35.46</v>
      </c>
      <c r="AA10" s="22">
        <v>1292204</v>
      </c>
    </row>
    <row r="11" spans="1:27" ht="12.75">
      <c r="A11" s="5" t="s">
        <v>37</v>
      </c>
      <c r="B11" s="3"/>
      <c r="C11" s="22">
        <v>72599</v>
      </c>
      <c r="D11" s="22"/>
      <c r="E11" s="23">
        <v>59838</v>
      </c>
      <c r="F11" s="24">
        <v>59838</v>
      </c>
      <c r="G11" s="24"/>
      <c r="H11" s="24">
        <v>11755</v>
      </c>
      <c r="I11" s="24">
        <v>13526</v>
      </c>
      <c r="J11" s="24">
        <v>25281</v>
      </c>
      <c r="K11" s="24">
        <v>3614</v>
      </c>
      <c r="L11" s="24">
        <v>515</v>
      </c>
      <c r="M11" s="24">
        <v>106</v>
      </c>
      <c r="N11" s="24">
        <v>4235</v>
      </c>
      <c r="O11" s="24">
        <v>2072</v>
      </c>
      <c r="P11" s="24">
        <v>4509</v>
      </c>
      <c r="Q11" s="24"/>
      <c r="R11" s="24">
        <v>6581</v>
      </c>
      <c r="S11" s="24"/>
      <c r="T11" s="24"/>
      <c r="U11" s="24"/>
      <c r="V11" s="24"/>
      <c r="W11" s="24">
        <v>36097</v>
      </c>
      <c r="X11" s="24">
        <v>44865</v>
      </c>
      <c r="Y11" s="24">
        <v>-8768</v>
      </c>
      <c r="Z11" s="6">
        <v>-19.54</v>
      </c>
      <c r="AA11" s="22">
        <v>59838</v>
      </c>
    </row>
    <row r="12" spans="1:27" ht="12.75">
      <c r="A12" s="5" t="s">
        <v>38</v>
      </c>
      <c r="B12" s="3"/>
      <c r="C12" s="22">
        <v>152864</v>
      </c>
      <c r="D12" s="22"/>
      <c r="E12" s="23">
        <v>1001000</v>
      </c>
      <c r="F12" s="24">
        <v>1001000</v>
      </c>
      <c r="G12" s="24"/>
      <c r="H12" s="24">
        <v>1172</v>
      </c>
      <c r="I12" s="24">
        <v>612</v>
      </c>
      <c r="J12" s="24">
        <v>1784</v>
      </c>
      <c r="K12" s="24">
        <v>1345</v>
      </c>
      <c r="L12" s="24">
        <v>734</v>
      </c>
      <c r="M12" s="24">
        <v>489</v>
      </c>
      <c r="N12" s="24">
        <v>2568</v>
      </c>
      <c r="O12" s="24">
        <v>3157</v>
      </c>
      <c r="P12" s="24">
        <v>7309</v>
      </c>
      <c r="Q12" s="24"/>
      <c r="R12" s="24">
        <v>10466</v>
      </c>
      <c r="S12" s="24"/>
      <c r="T12" s="24"/>
      <c r="U12" s="24"/>
      <c r="V12" s="24"/>
      <c r="W12" s="24">
        <v>14818</v>
      </c>
      <c r="X12" s="24">
        <v>750744</v>
      </c>
      <c r="Y12" s="24">
        <v>-735926</v>
      </c>
      <c r="Z12" s="6">
        <v>-98.03</v>
      </c>
      <c r="AA12" s="22">
        <v>1001000</v>
      </c>
    </row>
    <row r="13" spans="1:27" ht="12.75">
      <c r="A13" s="5" t="s">
        <v>39</v>
      </c>
      <c r="B13" s="3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/>
      <c r="AA13" s="22"/>
    </row>
    <row r="14" spans="1:27" ht="12.75">
      <c r="A14" s="5" t="s">
        <v>40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/>
      <c r="AA14" s="25"/>
    </row>
    <row r="15" spans="1:27" ht="12.75">
      <c r="A15" s="2" t="s">
        <v>41</v>
      </c>
      <c r="B15" s="8"/>
      <c r="C15" s="19">
        <f aca="true" t="shared" si="2" ref="C15:Y15">SUM(C16:C18)</f>
        <v>257314122</v>
      </c>
      <c r="D15" s="19">
        <f>SUM(D16:D18)</f>
        <v>0</v>
      </c>
      <c r="E15" s="20">
        <f t="shared" si="2"/>
        <v>300069737</v>
      </c>
      <c r="F15" s="21">
        <f t="shared" si="2"/>
        <v>300069737</v>
      </c>
      <c r="G15" s="21">
        <f t="shared" si="2"/>
        <v>192842</v>
      </c>
      <c r="H15" s="21">
        <f t="shared" si="2"/>
        <v>311843</v>
      </c>
      <c r="I15" s="21">
        <f t="shared" si="2"/>
        <v>131615</v>
      </c>
      <c r="J15" s="21">
        <f t="shared" si="2"/>
        <v>636300</v>
      </c>
      <c r="K15" s="21">
        <f t="shared" si="2"/>
        <v>253101</v>
      </c>
      <c r="L15" s="21">
        <f t="shared" si="2"/>
        <v>201734</v>
      </c>
      <c r="M15" s="21">
        <f t="shared" si="2"/>
        <v>118469</v>
      </c>
      <c r="N15" s="21">
        <f t="shared" si="2"/>
        <v>573304</v>
      </c>
      <c r="O15" s="21">
        <f t="shared" si="2"/>
        <v>92326</v>
      </c>
      <c r="P15" s="21">
        <f t="shared" si="2"/>
        <v>340272</v>
      </c>
      <c r="Q15" s="21">
        <f t="shared" si="2"/>
        <v>40085</v>
      </c>
      <c r="R15" s="21">
        <f t="shared" si="2"/>
        <v>472683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1682287</v>
      </c>
      <c r="X15" s="21">
        <f t="shared" si="2"/>
        <v>225052263</v>
      </c>
      <c r="Y15" s="21">
        <f t="shared" si="2"/>
        <v>-223369976</v>
      </c>
      <c r="Z15" s="4">
        <f>+IF(X15&lt;&gt;0,+(Y15/X15)*100,0)</f>
        <v>-99.25249052039081</v>
      </c>
      <c r="AA15" s="19">
        <f>SUM(AA16:AA18)</f>
        <v>300069737</v>
      </c>
    </row>
    <row r="16" spans="1:27" ht="12.75">
      <c r="A16" s="5" t="s">
        <v>42</v>
      </c>
      <c r="B16" s="3"/>
      <c r="C16" s="22">
        <v>237454119</v>
      </c>
      <c r="D16" s="22"/>
      <c r="E16" s="23">
        <v>286069737</v>
      </c>
      <c r="F16" s="24">
        <v>286069737</v>
      </c>
      <c r="G16" s="24">
        <v>192842</v>
      </c>
      <c r="H16" s="24">
        <v>311843</v>
      </c>
      <c r="I16" s="24">
        <v>131615</v>
      </c>
      <c r="J16" s="24">
        <v>636300</v>
      </c>
      <c r="K16" s="24">
        <v>253101</v>
      </c>
      <c r="L16" s="24">
        <v>201734</v>
      </c>
      <c r="M16" s="24">
        <v>118469</v>
      </c>
      <c r="N16" s="24">
        <v>573304</v>
      </c>
      <c r="O16" s="24">
        <v>92326</v>
      </c>
      <c r="P16" s="24">
        <v>340272</v>
      </c>
      <c r="Q16" s="24">
        <v>40085</v>
      </c>
      <c r="R16" s="24">
        <v>472683</v>
      </c>
      <c r="S16" s="24"/>
      <c r="T16" s="24"/>
      <c r="U16" s="24"/>
      <c r="V16" s="24"/>
      <c r="W16" s="24">
        <v>1682287</v>
      </c>
      <c r="X16" s="24">
        <v>214552269</v>
      </c>
      <c r="Y16" s="24">
        <v>-212869982</v>
      </c>
      <c r="Z16" s="6">
        <v>-99.22</v>
      </c>
      <c r="AA16" s="22">
        <v>286069737</v>
      </c>
    </row>
    <row r="17" spans="1:27" ht="12.75">
      <c r="A17" s="5" t="s">
        <v>43</v>
      </c>
      <c r="B17" s="3"/>
      <c r="C17" s="22">
        <v>19860003</v>
      </c>
      <c r="D17" s="22"/>
      <c r="E17" s="23">
        <v>14000000</v>
      </c>
      <c r="F17" s="24">
        <v>14000000</v>
      </c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>
        <v>10499994</v>
      </c>
      <c r="Y17" s="24">
        <v>-10499994</v>
      </c>
      <c r="Z17" s="6">
        <v>-100</v>
      </c>
      <c r="AA17" s="22">
        <v>14000000</v>
      </c>
    </row>
    <row r="18" spans="1:27" ht="12.75">
      <c r="A18" s="5" t="s">
        <v>44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/>
      <c r="AA18" s="22"/>
    </row>
    <row r="19" spans="1:27" ht="12.75">
      <c r="A19" s="2" t="s">
        <v>45</v>
      </c>
      <c r="B19" s="8"/>
      <c r="C19" s="19">
        <f aca="true" t="shared" si="3" ref="C19:Y19">SUM(C20:C23)</f>
        <v>691460265</v>
      </c>
      <c r="D19" s="19">
        <f>SUM(D20:D23)</f>
        <v>0</v>
      </c>
      <c r="E19" s="20">
        <f t="shared" si="3"/>
        <v>791083559</v>
      </c>
      <c r="F19" s="21">
        <f t="shared" si="3"/>
        <v>791083559</v>
      </c>
      <c r="G19" s="21">
        <f t="shared" si="3"/>
        <v>62940991</v>
      </c>
      <c r="H19" s="21">
        <f t="shared" si="3"/>
        <v>42919883</v>
      </c>
      <c r="I19" s="21">
        <f t="shared" si="3"/>
        <v>73515465</v>
      </c>
      <c r="J19" s="21">
        <f t="shared" si="3"/>
        <v>179376339</v>
      </c>
      <c r="K19" s="21">
        <f t="shared" si="3"/>
        <v>72734789</v>
      </c>
      <c r="L19" s="21">
        <f t="shared" si="3"/>
        <v>78448707</v>
      </c>
      <c r="M19" s="21">
        <f t="shared" si="3"/>
        <v>66563621</v>
      </c>
      <c r="N19" s="21">
        <f t="shared" si="3"/>
        <v>217747117</v>
      </c>
      <c r="O19" s="21">
        <f t="shared" si="3"/>
        <v>63634470</v>
      </c>
      <c r="P19" s="21">
        <f t="shared" si="3"/>
        <v>77614205</v>
      </c>
      <c r="Q19" s="21">
        <f t="shared" si="3"/>
        <v>68684214</v>
      </c>
      <c r="R19" s="21">
        <f t="shared" si="3"/>
        <v>209932889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607056345</v>
      </c>
      <c r="X19" s="21">
        <f t="shared" si="3"/>
        <v>593312616</v>
      </c>
      <c r="Y19" s="21">
        <f t="shared" si="3"/>
        <v>13743729</v>
      </c>
      <c r="Z19" s="4">
        <f>+IF(X19&lt;&gt;0,+(Y19/X19)*100,0)</f>
        <v>2.3164397030114725</v>
      </c>
      <c r="AA19" s="19">
        <f>SUM(AA20:AA23)</f>
        <v>791083559</v>
      </c>
    </row>
    <row r="20" spans="1:27" ht="12.75">
      <c r="A20" s="5" t="s">
        <v>46</v>
      </c>
      <c r="B20" s="3"/>
      <c r="C20" s="22">
        <v>416720475</v>
      </c>
      <c r="D20" s="22"/>
      <c r="E20" s="23">
        <v>487467442</v>
      </c>
      <c r="F20" s="24">
        <v>487467442</v>
      </c>
      <c r="G20" s="24">
        <v>35879433</v>
      </c>
      <c r="H20" s="24">
        <v>28530877</v>
      </c>
      <c r="I20" s="24">
        <v>41793150</v>
      </c>
      <c r="J20" s="24">
        <v>106203460</v>
      </c>
      <c r="K20" s="24">
        <v>42328170</v>
      </c>
      <c r="L20" s="24">
        <v>43603725</v>
      </c>
      <c r="M20" s="24">
        <v>40868535</v>
      </c>
      <c r="N20" s="24">
        <v>126800430</v>
      </c>
      <c r="O20" s="24">
        <v>33926752</v>
      </c>
      <c r="P20" s="24">
        <v>49049885</v>
      </c>
      <c r="Q20" s="24">
        <v>39027663</v>
      </c>
      <c r="R20" s="24">
        <v>122004300</v>
      </c>
      <c r="S20" s="24"/>
      <c r="T20" s="24"/>
      <c r="U20" s="24"/>
      <c r="V20" s="24"/>
      <c r="W20" s="24">
        <v>355008190</v>
      </c>
      <c r="X20" s="24">
        <v>365600547</v>
      </c>
      <c r="Y20" s="24">
        <v>-10592357</v>
      </c>
      <c r="Z20" s="6">
        <v>-2.9</v>
      </c>
      <c r="AA20" s="22">
        <v>487467442</v>
      </c>
    </row>
    <row r="21" spans="1:27" ht="12.75">
      <c r="A21" s="5" t="s">
        <v>47</v>
      </c>
      <c r="B21" s="3"/>
      <c r="C21" s="22">
        <v>175533624</v>
      </c>
      <c r="D21" s="22"/>
      <c r="E21" s="23">
        <v>183938469</v>
      </c>
      <c r="F21" s="24">
        <v>183938469</v>
      </c>
      <c r="G21" s="24">
        <v>16542396</v>
      </c>
      <c r="H21" s="24">
        <v>6698088</v>
      </c>
      <c r="I21" s="24">
        <v>18892746</v>
      </c>
      <c r="J21" s="24">
        <v>42133230</v>
      </c>
      <c r="K21" s="24">
        <v>18518852</v>
      </c>
      <c r="L21" s="24">
        <v>21759138</v>
      </c>
      <c r="M21" s="24">
        <v>15321038</v>
      </c>
      <c r="N21" s="24">
        <v>55599028</v>
      </c>
      <c r="O21" s="24">
        <v>18679282</v>
      </c>
      <c r="P21" s="24">
        <v>17281545</v>
      </c>
      <c r="Q21" s="24">
        <v>17635431</v>
      </c>
      <c r="R21" s="24">
        <v>53596258</v>
      </c>
      <c r="S21" s="24"/>
      <c r="T21" s="24"/>
      <c r="U21" s="24"/>
      <c r="V21" s="24"/>
      <c r="W21" s="24">
        <v>151328516</v>
      </c>
      <c r="X21" s="24">
        <v>137953845</v>
      </c>
      <c r="Y21" s="24">
        <v>13374671</v>
      </c>
      <c r="Z21" s="6">
        <v>9.7</v>
      </c>
      <c r="AA21" s="22">
        <v>183938469</v>
      </c>
    </row>
    <row r="22" spans="1:27" ht="12.75">
      <c r="A22" s="5" t="s">
        <v>48</v>
      </c>
      <c r="B22" s="3"/>
      <c r="C22" s="25">
        <v>50361113</v>
      </c>
      <c r="D22" s="25"/>
      <c r="E22" s="26">
        <v>59891041</v>
      </c>
      <c r="F22" s="27">
        <v>59891041</v>
      </c>
      <c r="G22" s="27">
        <v>5103827</v>
      </c>
      <c r="H22" s="27">
        <v>1619412</v>
      </c>
      <c r="I22" s="27">
        <v>7651778</v>
      </c>
      <c r="J22" s="27">
        <v>14375017</v>
      </c>
      <c r="K22" s="27">
        <v>5866766</v>
      </c>
      <c r="L22" s="27">
        <v>7731682</v>
      </c>
      <c r="M22" s="27">
        <v>4601855</v>
      </c>
      <c r="N22" s="27">
        <v>18200303</v>
      </c>
      <c r="O22" s="27">
        <v>5718004</v>
      </c>
      <c r="P22" s="27">
        <v>5498092</v>
      </c>
      <c r="Q22" s="27">
        <v>6176366</v>
      </c>
      <c r="R22" s="27">
        <v>17392462</v>
      </c>
      <c r="S22" s="27"/>
      <c r="T22" s="27"/>
      <c r="U22" s="27"/>
      <c r="V22" s="27"/>
      <c r="W22" s="27">
        <v>49967782</v>
      </c>
      <c r="X22" s="27">
        <v>44918280</v>
      </c>
      <c r="Y22" s="27">
        <v>5049502</v>
      </c>
      <c r="Z22" s="7">
        <v>11.24</v>
      </c>
      <c r="AA22" s="25">
        <v>59891041</v>
      </c>
    </row>
    <row r="23" spans="1:27" ht="12.75">
      <c r="A23" s="5" t="s">
        <v>49</v>
      </c>
      <c r="B23" s="3"/>
      <c r="C23" s="22">
        <v>48845053</v>
      </c>
      <c r="D23" s="22"/>
      <c r="E23" s="23">
        <v>59786607</v>
      </c>
      <c r="F23" s="24">
        <v>59786607</v>
      </c>
      <c r="G23" s="24">
        <v>5415335</v>
      </c>
      <c r="H23" s="24">
        <v>6071506</v>
      </c>
      <c r="I23" s="24">
        <v>5177791</v>
      </c>
      <c r="J23" s="24">
        <v>16664632</v>
      </c>
      <c r="K23" s="24">
        <v>6021001</v>
      </c>
      <c r="L23" s="24">
        <v>5354162</v>
      </c>
      <c r="M23" s="24">
        <v>5772193</v>
      </c>
      <c r="N23" s="24">
        <v>17147356</v>
      </c>
      <c r="O23" s="24">
        <v>5310432</v>
      </c>
      <c r="P23" s="24">
        <v>5784683</v>
      </c>
      <c r="Q23" s="24">
        <v>5844754</v>
      </c>
      <c r="R23" s="24">
        <v>16939869</v>
      </c>
      <c r="S23" s="24"/>
      <c r="T23" s="24"/>
      <c r="U23" s="24"/>
      <c r="V23" s="24"/>
      <c r="W23" s="24">
        <v>50751857</v>
      </c>
      <c r="X23" s="24">
        <v>44839944</v>
      </c>
      <c r="Y23" s="24">
        <v>5911913</v>
      </c>
      <c r="Z23" s="6">
        <v>13.18</v>
      </c>
      <c r="AA23" s="22">
        <v>59786607</v>
      </c>
    </row>
    <row r="24" spans="1:27" ht="12.75">
      <c r="A24" s="2" t="s">
        <v>50</v>
      </c>
      <c r="B24" s="8" t="s">
        <v>51</v>
      </c>
      <c r="C24" s="19">
        <v>67004</v>
      </c>
      <c r="D24" s="19"/>
      <c r="E24" s="20">
        <v>82973</v>
      </c>
      <c r="F24" s="21">
        <v>82973</v>
      </c>
      <c r="G24" s="21"/>
      <c r="H24" s="21">
        <v>7634</v>
      </c>
      <c r="I24" s="21">
        <v>10788</v>
      </c>
      <c r="J24" s="21">
        <v>18422</v>
      </c>
      <c r="K24" s="21">
        <v>22272</v>
      </c>
      <c r="L24" s="21">
        <v>10222</v>
      </c>
      <c r="M24" s="21">
        <v>463</v>
      </c>
      <c r="N24" s="21">
        <v>32957</v>
      </c>
      <c r="O24" s="21">
        <v>6447</v>
      </c>
      <c r="P24" s="21">
        <v>16786</v>
      </c>
      <c r="Q24" s="21">
        <v>1843</v>
      </c>
      <c r="R24" s="21">
        <v>25076</v>
      </c>
      <c r="S24" s="21"/>
      <c r="T24" s="21"/>
      <c r="U24" s="21"/>
      <c r="V24" s="21"/>
      <c r="W24" s="21">
        <v>76455</v>
      </c>
      <c r="X24" s="21">
        <v>62226</v>
      </c>
      <c r="Y24" s="21">
        <v>14229</v>
      </c>
      <c r="Z24" s="4">
        <v>22.87</v>
      </c>
      <c r="AA24" s="19">
        <v>82973</v>
      </c>
    </row>
    <row r="25" spans="1:27" ht="12.75">
      <c r="A25" s="9" t="s">
        <v>52</v>
      </c>
      <c r="B25" s="10" t="s">
        <v>53</v>
      </c>
      <c r="C25" s="40">
        <f aca="true" t="shared" si="4" ref="C25:Y25">+C5+C9+C15+C19+C24</f>
        <v>1871828622</v>
      </c>
      <c r="D25" s="40">
        <f>+D5+D9+D15+D19+D24</f>
        <v>0</v>
      </c>
      <c r="E25" s="41">
        <f t="shared" si="4"/>
        <v>2110852390</v>
      </c>
      <c r="F25" s="42">
        <f t="shared" si="4"/>
        <v>2190852390</v>
      </c>
      <c r="G25" s="42">
        <f t="shared" si="4"/>
        <v>96959457</v>
      </c>
      <c r="H25" s="42">
        <f t="shared" si="4"/>
        <v>77875127</v>
      </c>
      <c r="I25" s="42">
        <f t="shared" si="4"/>
        <v>397587699</v>
      </c>
      <c r="J25" s="42">
        <f t="shared" si="4"/>
        <v>572422283</v>
      </c>
      <c r="K25" s="42">
        <f t="shared" si="4"/>
        <v>107903137</v>
      </c>
      <c r="L25" s="42">
        <f t="shared" si="4"/>
        <v>113166155</v>
      </c>
      <c r="M25" s="42">
        <f t="shared" si="4"/>
        <v>314223845</v>
      </c>
      <c r="N25" s="42">
        <f t="shared" si="4"/>
        <v>535293137</v>
      </c>
      <c r="O25" s="42">
        <f t="shared" si="4"/>
        <v>98176006</v>
      </c>
      <c r="P25" s="42">
        <f t="shared" si="4"/>
        <v>110137150</v>
      </c>
      <c r="Q25" s="42">
        <f t="shared" si="4"/>
        <v>98009468</v>
      </c>
      <c r="R25" s="42">
        <f t="shared" si="4"/>
        <v>306322624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1414038044</v>
      </c>
      <c r="X25" s="42">
        <f t="shared" si="4"/>
        <v>1643139063</v>
      </c>
      <c r="Y25" s="42">
        <f t="shared" si="4"/>
        <v>-229101019</v>
      </c>
      <c r="Z25" s="43">
        <f>+IF(X25&lt;&gt;0,+(Y25/X25)*100,0)</f>
        <v>-13.942886768312441</v>
      </c>
      <c r="AA25" s="40">
        <f>+AA5+AA9+AA15+AA19+AA24</f>
        <v>2190852390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2.75">
      <c r="A27" s="12" t="s">
        <v>54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2.75">
      <c r="A28" s="2" t="s">
        <v>31</v>
      </c>
      <c r="B28" s="3"/>
      <c r="C28" s="19">
        <f aca="true" t="shared" si="5" ref="C28:Y28">SUM(C29:C31)</f>
        <v>1393654853</v>
      </c>
      <c r="D28" s="19">
        <f>SUM(D29:D31)</f>
        <v>0</v>
      </c>
      <c r="E28" s="20">
        <f t="shared" si="5"/>
        <v>1354025225</v>
      </c>
      <c r="F28" s="21">
        <f t="shared" si="5"/>
        <v>1286550225</v>
      </c>
      <c r="G28" s="21">
        <f t="shared" si="5"/>
        <v>4280153</v>
      </c>
      <c r="H28" s="21">
        <f t="shared" si="5"/>
        <v>43725150</v>
      </c>
      <c r="I28" s="21">
        <f t="shared" si="5"/>
        <v>27385002</v>
      </c>
      <c r="J28" s="21">
        <f t="shared" si="5"/>
        <v>75390305</v>
      </c>
      <c r="K28" s="21">
        <f t="shared" si="5"/>
        <v>45042043</v>
      </c>
      <c r="L28" s="21">
        <f t="shared" si="5"/>
        <v>29987188</v>
      </c>
      <c r="M28" s="21">
        <f t="shared" si="5"/>
        <v>38737075</v>
      </c>
      <c r="N28" s="21">
        <f t="shared" si="5"/>
        <v>113766306</v>
      </c>
      <c r="O28" s="21">
        <f t="shared" si="5"/>
        <v>30211173</v>
      </c>
      <c r="P28" s="21">
        <f t="shared" si="5"/>
        <v>34154285</v>
      </c>
      <c r="Q28" s="21">
        <f t="shared" si="5"/>
        <v>23981982</v>
      </c>
      <c r="R28" s="21">
        <f t="shared" si="5"/>
        <v>88347440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277504051</v>
      </c>
      <c r="X28" s="21">
        <f t="shared" si="5"/>
        <v>964911420</v>
      </c>
      <c r="Y28" s="21">
        <f t="shared" si="5"/>
        <v>-687407369</v>
      </c>
      <c r="Z28" s="4">
        <f>+IF(X28&lt;&gt;0,+(Y28/X28)*100,0)</f>
        <v>-71.24046360649353</v>
      </c>
      <c r="AA28" s="19">
        <f>SUM(AA29:AA31)</f>
        <v>1286550225</v>
      </c>
    </row>
    <row r="29" spans="1:27" ht="12.75">
      <c r="A29" s="5" t="s">
        <v>32</v>
      </c>
      <c r="B29" s="3"/>
      <c r="C29" s="22">
        <v>83013198</v>
      </c>
      <c r="D29" s="22"/>
      <c r="E29" s="23">
        <v>90029311</v>
      </c>
      <c r="F29" s="24">
        <v>88794311</v>
      </c>
      <c r="G29" s="24">
        <v>2991260</v>
      </c>
      <c r="H29" s="24">
        <v>9220878</v>
      </c>
      <c r="I29" s="24">
        <v>5865562</v>
      </c>
      <c r="J29" s="24">
        <v>18077700</v>
      </c>
      <c r="K29" s="24">
        <v>7128270</v>
      </c>
      <c r="L29" s="24">
        <v>6767285</v>
      </c>
      <c r="M29" s="24">
        <v>6626914</v>
      </c>
      <c r="N29" s="24">
        <v>20522469</v>
      </c>
      <c r="O29" s="24">
        <v>6218114</v>
      </c>
      <c r="P29" s="24">
        <v>6105129</v>
      </c>
      <c r="Q29" s="24">
        <v>430018</v>
      </c>
      <c r="R29" s="24">
        <v>12753261</v>
      </c>
      <c r="S29" s="24"/>
      <c r="T29" s="24"/>
      <c r="U29" s="24"/>
      <c r="V29" s="24"/>
      <c r="W29" s="24">
        <v>51353430</v>
      </c>
      <c r="X29" s="24">
        <v>66595374</v>
      </c>
      <c r="Y29" s="24">
        <v>-15241944</v>
      </c>
      <c r="Z29" s="6">
        <v>-22.89</v>
      </c>
      <c r="AA29" s="22">
        <v>88794311</v>
      </c>
    </row>
    <row r="30" spans="1:27" ht="12.75">
      <c r="A30" s="5" t="s">
        <v>33</v>
      </c>
      <c r="B30" s="3"/>
      <c r="C30" s="25">
        <v>1302884638</v>
      </c>
      <c r="D30" s="25"/>
      <c r="E30" s="26">
        <v>1254075682</v>
      </c>
      <c r="F30" s="27">
        <v>1187890682</v>
      </c>
      <c r="G30" s="27">
        <v>1283807</v>
      </c>
      <c r="H30" s="27">
        <v>33107414</v>
      </c>
      <c r="I30" s="27">
        <v>20024524</v>
      </c>
      <c r="J30" s="27">
        <v>54415745</v>
      </c>
      <c r="K30" s="27">
        <v>36983292</v>
      </c>
      <c r="L30" s="27">
        <v>22340471</v>
      </c>
      <c r="M30" s="27">
        <v>31377056</v>
      </c>
      <c r="N30" s="27">
        <v>90700819</v>
      </c>
      <c r="O30" s="27">
        <v>23283304</v>
      </c>
      <c r="P30" s="27">
        <v>27347666</v>
      </c>
      <c r="Q30" s="27">
        <v>23551964</v>
      </c>
      <c r="R30" s="27">
        <v>74182934</v>
      </c>
      <c r="S30" s="27"/>
      <c r="T30" s="27"/>
      <c r="U30" s="27"/>
      <c r="V30" s="27"/>
      <c r="W30" s="27">
        <v>219299498</v>
      </c>
      <c r="X30" s="27">
        <v>890917200</v>
      </c>
      <c r="Y30" s="27">
        <v>-671617702</v>
      </c>
      <c r="Z30" s="7">
        <v>-75.38</v>
      </c>
      <c r="AA30" s="25">
        <v>1187890682</v>
      </c>
    </row>
    <row r="31" spans="1:27" ht="12.75">
      <c r="A31" s="5" t="s">
        <v>34</v>
      </c>
      <c r="B31" s="3"/>
      <c r="C31" s="22">
        <v>7757017</v>
      </c>
      <c r="D31" s="22"/>
      <c r="E31" s="23">
        <v>9920232</v>
      </c>
      <c r="F31" s="24">
        <v>9865232</v>
      </c>
      <c r="G31" s="24">
        <v>5086</v>
      </c>
      <c r="H31" s="24">
        <v>1396858</v>
      </c>
      <c r="I31" s="24">
        <v>1494916</v>
      </c>
      <c r="J31" s="24">
        <v>2896860</v>
      </c>
      <c r="K31" s="24">
        <v>930481</v>
      </c>
      <c r="L31" s="24">
        <v>879432</v>
      </c>
      <c r="M31" s="24">
        <v>733105</v>
      </c>
      <c r="N31" s="24">
        <v>2543018</v>
      </c>
      <c r="O31" s="24">
        <v>709755</v>
      </c>
      <c r="P31" s="24">
        <v>701490</v>
      </c>
      <c r="Q31" s="24"/>
      <c r="R31" s="24">
        <v>1411245</v>
      </c>
      <c r="S31" s="24"/>
      <c r="T31" s="24"/>
      <c r="U31" s="24"/>
      <c r="V31" s="24"/>
      <c r="W31" s="24">
        <v>6851123</v>
      </c>
      <c r="X31" s="24">
        <v>7398846</v>
      </c>
      <c r="Y31" s="24">
        <v>-547723</v>
      </c>
      <c r="Z31" s="6">
        <v>-7.4</v>
      </c>
      <c r="AA31" s="22">
        <v>9865232</v>
      </c>
    </row>
    <row r="32" spans="1:27" ht="12.75">
      <c r="A32" s="2" t="s">
        <v>35</v>
      </c>
      <c r="B32" s="3"/>
      <c r="C32" s="19">
        <f aca="true" t="shared" si="6" ref="C32:Y32">SUM(C33:C37)</f>
        <v>139271615</v>
      </c>
      <c r="D32" s="19">
        <f>SUM(D33:D37)</f>
        <v>0</v>
      </c>
      <c r="E32" s="20">
        <f t="shared" si="6"/>
        <v>137815288</v>
      </c>
      <c r="F32" s="21">
        <f t="shared" si="6"/>
        <v>135700288</v>
      </c>
      <c r="G32" s="21">
        <f t="shared" si="6"/>
        <v>14948</v>
      </c>
      <c r="H32" s="21">
        <f t="shared" si="6"/>
        <v>24171441</v>
      </c>
      <c r="I32" s="21">
        <f t="shared" si="6"/>
        <v>12362287</v>
      </c>
      <c r="J32" s="21">
        <f t="shared" si="6"/>
        <v>36548676</v>
      </c>
      <c r="K32" s="21">
        <f t="shared" si="6"/>
        <v>12742000</v>
      </c>
      <c r="L32" s="21">
        <f t="shared" si="6"/>
        <v>12296397</v>
      </c>
      <c r="M32" s="21">
        <f t="shared" si="6"/>
        <v>14852864</v>
      </c>
      <c r="N32" s="21">
        <f t="shared" si="6"/>
        <v>39891261</v>
      </c>
      <c r="O32" s="21">
        <f t="shared" si="6"/>
        <v>13354385</v>
      </c>
      <c r="P32" s="21">
        <f t="shared" si="6"/>
        <v>12787133</v>
      </c>
      <c r="Q32" s="21">
        <f t="shared" si="6"/>
        <v>771024</v>
      </c>
      <c r="R32" s="21">
        <f t="shared" si="6"/>
        <v>26912542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103352479</v>
      </c>
      <c r="X32" s="21">
        <f t="shared" si="6"/>
        <v>101774565</v>
      </c>
      <c r="Y32" s="21">
        <f t="shared" si="6"/>
        <v>1577914</v>
      </c>
      <c r="Z32" s="4">
        <f>+IF(X32&lt;&gt;0,+(Y32/X32)*100,0)</f>
        <v>1.550401124288765</v>
      </c>
      <c r="AA32" s="19">
        <f>SUM(AA33:AA37)</f>
        <v>135700288</v>
      </c>
    </row>
    <row r="33" spans="1:27" ht="12.75">
      <c r="A33" s="5" t="s">
        <v>36</v>
      </c>
      <c r="B33" s="3"/>
      <c r="C33" s="22">
        <v>26095998</v>
      </c>
      <c r="D33" s="22"/>
      <c r="E33" s="23">
        <v>28862038</v>
      </c>
      <c r="F33" s="24">
        <v>26822038</v>
      </c>
      <c r="G33" s="24">
        <v>9578</v>
      </c>
      <c r="H33" s="24">
        <v>3849888</v>
      </c>
      <c r="I33" s="24">
        <v>2213859</v>
      </c>
      <c r="J33" s="24">
        <v>6073325</v>
      </c>
      <c r="K33" s="24">
        <v>2487972</v>
      </c>
      <c r="L33" s="24">
        <v>2255013</v>
      </c>
      <c r="M33" s="24">
        <v>2794042</v>
      </c>
      <c r="N33" s="24">
        <v>7537027</v>
      </c>
      <c r="O33" s="24">
        <v>2274995</v>
      </c>
      <c r="P33" s="24">
        <v>2427524</v>
      </c>
      <c r="Q33" s="24">
        <v>523547</v>
      </c>
      <c r="R33" s="24">
        <v>5226066</v>
      </c>
      <c r="S33" s="24"/>
      <c r="T33" s="24"/>
      <c r="U33" s="24"/>
      <c r="V33" s="24"/>
      <c r="W33" s="24">
        <v>18836418</v>
      </c>
      <c r="X33" s="24">
        <v>20116314</v>
      </c>
      <c r="Y33" s="24">
        <v>-1279896</v>
      </c>
      <c r="Z33" s="6">
        <v>-6.36</v>
      </c>
      <c r="AA33" s="22">
        <v>26822038</v>
      </c>
    </row>
    <row r="34" spans="1:27" ht="12.75">
      <c r="A34" s="5" t="s">
        <v>37</v>
      </c>
      <c r="B34" s="3"/>
      <c r="C34" s="22">
        <v>24310469</v>
      </c>
      <c r="D34" s="22"/>
      <c r="E34" s="23">
        <v>22382292</v>
      </c>
      <c r="F34" s="24">
        <v>22352292</v>
      </c>
      <c r="G34" s="24">
        <v>5370</v>
      </c>
      <c r="H34" s="24">
        <v>5723404</v>
      </c>
      <c r="I34" s="24">
        <v>2956021</v>
      </c>
      <c r="J34" s="24">
        <v>8684795</v>
      </c>
      <c r="K34" s="24">
        <v>3128285</v>
      </c>
      <c r="L34" s="24">
        <v>3043116</v>
      </c>
      <c r="M34" s="24">
        <v>3879191</v>
      </c>
      <c r="N34" s="24">
        <v>10050592</v>
      </c>
      <c r="O34" s="24">
        <v>3230013</v>
      </c>
      <c r="P34" s="24">
        <v>3067364</v>
      </c>
      <c r="Q34" s="24">
        <v>210689</v>
      </c>
      <c r="R34" s="24">
        <v>6508066</v>
      </c>
      <c r="S34" s="24"/>
      <c r="T34" s="24"/>
      <c r="U34" s="24"/>
      <c r="V34" s="24"/>
      <c r="W34" s="24">
        <v>25243453</v>
      </c>
      <c r="X34" s="24">
        <v>16764102</v>
      </c>
      <c r="Y34" s="24">
        <v>8479351</v>
      </c>
      <c r="Z34" s="6">
        <v>50.58</v>
      </c>
      <c r="AA34" s="22">
        <v>22352292</v>
      </c>
    </row>
    <row r="35" spans="1:27" ht="12.75">
      <c r="A35" s="5" t="s">
        <v>38</v>
      </c>
      <c r="B35" s="3"/>
      <c r="C35" s="22">
        <v>77807396</v>
      </c>
      <c r="D35" s="22"/>
      <c r="E35" s="23">
        <v>74356965</v>
      </c>
      <c r="F35" s="24">
        <v>74346965</v>
      </c>
      <c r="G35" s="24"/>
      <c r="H35" s="24">
        <v>12565249</v>
      </c>
      <c r="I35" s="24">
        <v>6301742</v>
      </c>
      <c r="J35" s="24">
        <v>18866991</v>
      </c>
      <c r="K35" s="24">
        <v>6126615</v>
      </c>
      <c r="L35" s="24">
        <v>5950859</v>
      </c>
      <c r="M35" s="24">
        <v>7294263</v>
      </c>
      <c r="N35" s="24">
        <v>19371737</v>
      </c>
      <c r="O35" s="24">
        <v>6877944</v>
      </c>
      <c r="P35" s="24">
        <v>6347269</v>
      </c>
      <c r="Q35" s="24">
        <v>35294</v>
      </c>
      <c r="R35" s="24">
        <v>13260507</v>
      </c>
      <c r="S35" s="24"/>
      <c r="T35" s="24"/>
      <c r="U35" s="24"/>
      <c r="V35" s="24"/>
      <c r="W35" s="24">
        <v>51499235</v>
      </c>
      <c r="X35" s="24">
        <v>55760040</v>
      </c>
      <c r="Y35" s="24">
        <v>-4260805</v>
      </c>
      <c r="Z35" s="6">
        <v>-7.64</v>
      </c>
      <c r="AA35" s="22">
        <v>74346965</v>
      </c>
    </row>
    <row r="36" spans="1:27" ht="12.75">
      <c r="A36" s="5" t="s">
        <v>39</v>
      </c>
      <c r="B36" s="3"/>
      <c r="C36" s="22">
        <v>4449650</v>
      </c>
      <c r="D36" s="22"/>
      <c r="E36" s="23">
        <v>4936926</v>
      </c>
      <c r="F36" s="24">
        <v>4911926</v>
      </c>
      <c r="G36" s="24"/>
      <c r="H36" s="24">
        <v>663680</v>
      </c>
      <c r="I36" s="24">
        <v>338636</v>
      </c>
      <c r="J36" s="24">
        <v>1002316</v>
      </c>
      <c r="K36" s="24">
        <v>455947</v>
      </c>
      <c r="L36" s="24">
        <v>498862</v>
      </c>
      <c r="M36" s="24">
        <v>351060</v>
      </c>
      <c r="N36" s="24">
        <v>1305869</v>
      </c>
      <c r="O36" s="24">
        <v>434130</v>
      </c>
      <c r="P36" s="24">
        <v>368749</v>
      </c>
      <c r="Q36" s="24">
        <v>1494</v>
      </c>
      <c r="R36" s="24">
        <v>804373</v>
      </c>
      <c r="S36" s="24"/>
      <c r="T36" s="24"/>
      <c r="U36" s="24"/>
      <c r="V36" s="24"/>
      <c r="W36" s="24">
        <v>3112558</v>
      </c>
      <c r="X36" s="24">
        <v>3683862</v>
      </c>
      <c r="Y36" s="24">
        <v>-571304</v>
      </c>
      <c r="Z36" s="6">
        <v>-15.51</v>
      </c>
      <c r="AA36" s="22">
        <v>4911926</v>
      </c>
    </row>
    <row r="37" spans="1:27" ht="12.75">
      <c r="A37" s="5" t="s">
        <v>40</v>
      </c>
      <c r="B37" s="3"/>
      <c r="C37" s="25">
        <v>6608102</v>
      </c>
      <c r="D37" s="25"/>
      <c r="E37" s="26">
        <v>7277067</v>
      </c>
      <c r="F37" s="27">
        <v>7267067</v>
      </c>
      <c r="G37" s="27"/>
      <c r="H37" s="27">
        <v>1369220</v>
      </c>
      <c r="I37" s="27">
        <v>552029</v>
      </c>
      <c r="J37" s="27">
        <v>1921249</v>
      </c>
      <c r="K37" s="27">
        <v>543181</v>
      </c>
      <c r="L37" s="27">
        <v>548547</v>
      </c>
      <c r="M37" s="27">
        <v>534308</v>
      </c>
      <c r="N37" s="27">
        <v>1626036</v>
      </c>
      <c r="O37" s="27">
        <v>537303</v>
      </c>
      <c r="P37" s="27">
        <v>576227</v>
      </c>
      <c r="Q37" s="27"/>
      <c r="R37" s="27">
        <v>1113530</v>
      </c>
      <c r="S37" s="27"/>
      <c r="T37" s="27"/>
      <c r="U37" s="27"/>
      <c r="V37" s="27"/>
      <c r="W37" s="27">
        <v>4660815</v>
      </c>
      <c r="X37" s="27">
        <v>5450247</v>
      </c>
      <c r="Y37" s="27">
        <v>-789432</v>
      </c>
      <c r="Z37" s="7">
        <v>-14.48</v>
      </c>
      <c r="AA37" s="25">
        <v>7267067</v>
      </c>
    </row>
    <row r="38" spans="1:27" ht="12.75">
      <c r="A38" s="2" t="s">
        <v>41</v>
      </c>
      <c r="B38" s="8"/>
      <c r="C38" s="19">
        <f aca="true" t="shared" si="7" ref="C38:Y38">SUM(C39:C41)</f>
        <v>556948290</v>
      </c>
      <c r="D38" s="19">
        <f>SUM(D39:D41)</f>
        <v>0</v>
      </c>
      <c r="E38" s="20">
        <f t="shared" si="7"/>
        <v>109909995</v>
      </c>
      <c r="F38" s="21">
        <f t="shared" si="7"/>
        <v>105559995</v>
      </c>
      <c r="G38" s="21">
        <f t="shared" si="7"/>
        <v>312701</v>
      </c>
      <c r="H38" s="21">
        <f t="shared" si="7"/>
        <v>15518242</v>
      </c>
      <c r="I38" s="21">
        <f t="shared" si="7"/>
        <v>8302823</v>
      </c>
      <c r="J38" s="21">
        <f t="shared" si="7"/>
        <v>24133766</v>
      </c>
      <c r="K38" s="21">
        <f t="shared" si="7"/>
        <v>8407025</v>
      </c>
      <c r="L38" s="21">
        <f t="shared" si="7"/>
        <v>9379312</v>
      </c>
      <c r="M38" s="21">
        <f t="shared" si="7"/>
        <v>7801452</v>
      </c>
      <c r="N38" s="21">
        <f t="shared" si="7"/>
        <v>25587789</v>
      </c>
      <c r="O38" s="21">
        <f t="shared" si="7"/>
        <v>8037108</v>
      </c>
      <c r="P38" s="21">
        <f t="shared" si="7"/>
        <v>7920744</v>
      </c>
      <c r="Q38" s="21">
        <f t="shared" si="7"/>
        <v>591020</v>
      </c>
      <c r="R38" s="21">
        <f t="shared" si="7"/>
        <v>16548872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66270427</v>
      </c>
      <c r="X38" s="21">
        <f t="shared" si="7"/>
        <v>79169391</v>
      </c>
      <c r="Y38" s="21">
        <f t="shared" si="7"/>
        <v>-12898964</v>
      </c>
      <c r="Z38" s="4">
        <f>+IF(X38&lt;&gt;0,+(Y38/X38)*100,0)</f>
        <v>-16.292867530078638</v>
      </c>
      <c r="AA38" s="19">
        <f>SUM(AA39:AA41)</f>
        <v>105559995</v>
      </c>
    </row>
    <row r="39" spans="1:27" ht="12.75">
      <c r="A39" s="5" t="s">
        <v>42</v>
      </c>
      <c r="B39" s="3"/>
      <c r="C39" s="22">
        <v>54189397</v>
      </c>
      <c r="D39" s="22"/>
      <c r="E39" s="23">
        <v>45164840</v>
      </c>
      <c r="F39" s="24">
        <v>44349840</v>
      </c>
      <c r="G39" s="24">
        <v>249496</v>
      </c>
      <c r="H39" s="24">
        <v>7150072</v>
      </c>
      <c r="I39" s="24">
        <v>3529491</v>
      </c>
      <c r="J39" s="24">
        <v>10929059</v>
      </c>
      <c r="K39" s="24">
        <v>3624946</v>
      </c>
      <c r="L39" s="24">
        <v>3753143</v>
      </c>
      <c r="M39" s="24">
        <v>3725052</v>
      </c>
      <c r="N39" s="24">
        <v>11103141</v>
      </c>
      <c r="O39" s="24">
        <v>3857096</v>
      </c>
      <c r="P39" s="24">
        <v>3590202</v>
      </c>
      <c r="Q39" s="24">
        <v>162566</v>
      </c>
      <c r="R39" s="24">
        <v>7609864</v>
      </c>
      <c r="S39" s="24"/>
      <c r="T39" s="24"/>
      <c r="U39" s="24"/>
      <c r="V39" s="24"/>
      <c r="W39" s="24">
        <v>29642064</v>
      </c>
      <c r="X39" s="24">
        <v>33261975</v>
      </c>
      <c r="Y39" s="24">
        <v>-3619911</v>
      </c>
      <c r="Z39" s="6">
        <v>-10.88</v>
      </c>
      <c r="AA39" s="22">
        <v>44349840</v>
      </c>
    </row>
    <row r="40" spans="1:27" ht="12.75">
      <c r="A40" s="5" t="s">
        <v>43</v>
      </c>
      <c r="B40" s="3"/>
      <c r="C40" s="22">
        <v>502046304</v>
      </c>
      <c r="D40" s="22"/>
      <c r="E40" s="23">
        <v>64022712</v>
      </c>
      <c r="F40" s="24">
        <v>60492712</v>
      </c>
      <c r="G40" s="24">
        <v>63205</v>
      </c>
      <c r="H40" s="24">
        <v>8248734</v>
      </c>
      <c r="I40" s="24">
        <v>4713613</v>
      </c>
      <c r="J40" s="24">
        <v>13025552</v>
      </c>
      <c r="K40" s="24">
        <v>4722360</v>
      </c>
      <c r="L40" s="24">
        <v>5565999</v>
      </c>
      <c r="M40" s="24">
        <v>4016230</v>
      </c>
      <c r="N40" s="24">
        <v>14304589</v>
      </c>
      <c r="O40" s="24">
        <v>4119596</v>
      </c>
      <c r="P40" s="24">
        <v>4270126</v>
      </c>
      <c r="Q40" s="24">
        <v>428454</v>
      </c>
      <c r="R40" s="24">
        <v>8818176</v>
      </c>
      <c r="S40" s="24"/>
      <c r="T40" s="24"/>
      <c r="U40" s="24"/>
      <c r="V40" s="24"/>
      <c r="W40" s="24">
        <v>36148317</v>
      </c>
      <c r="X40" s="24">
        <v>45369378</v>
      </c>
      <c r="Y40" s="24">
        <v>-9221061</v>
      </c>
      <c r="Z40" s="6">
        <v>-20.32</v>
      </c>
      <c r="AA40" s="22">
        <v>60492712</v>
      </c>
    </row>
    <row r="41" spans="1:27" ht="12.75">
      <c r="A41" s="5" t="s">
        <v>44</v>
      </c>
      <c r="B41" s="3"/>
      <c r="C41" s="22">
        <v>712589</v>
      </c>
      <c r="D41" s="22"/>
      <c r="E41" s="23">
        <v>722443</v>
      </c>
      <c r="F41" s="24">
        <v>717443</v>
      </c>
      <c r="G41" s="24"/>
      <c r="H41" s="24">
        <v>119436</v>
      </c>
      <c r="I41" s="24">
        <v>59719</v>
      </c>
      <c r="J41" s="24">
        <v>179155</v>
      </c>
      <c r="K41" s="24">
        <v>59719</v>
      </c>
      <c r="L41" s="24">
        <v>60170</v>
      </c>
      <c r="M41" s="24">
        <v>60170</v>
      </c>
      <c r="N41" s="24">
        <v>180059</v>
      </c>
      <c r="O41" s="24">
        <v>60416</v>
      </c>
      <c r="P41" s="24">
        <v>60416</v>
      </c>
      <c r="Q41" s="24"/>
      <c r="R41" s="24">
        <v>120832</v>
      </c>
      <c r="S41" s="24"/>
      <c r="T41" s="24"/>
      <c r="U41" s="24"/>
      <c r="V41" s="24"/>
      <c r="W41" s="24">
        <v>480046</v>
      </c>
      <c r="X41" s="24">
        <v>538038</v>
      </c>
      <c r="Y41" s="24">
        <v>-57992</v>
      </c>
      <c r="Z41" s="6">
        <v>-10.78</v>
      </c>
      <c r="AA41" s="22">
        <v>717443</v>
      </c>
    </row>
    <row r="42" spans="1:27" ht="12.75">
      <c r="A42" s="2" t="s">
        <v>45</v>
      </c>
      <c r="B42" s="8"/>
      <c r="C42" s="19">
        <f aca="true" t="shared" si="8" ref="C42:Y42">SUM(C43:C46)</f>
        <v>1078455004</v>
      </c>
      <c r="D42" s="19">
        <f>SUM(D43:D46)</f>
        <v>0</v>
      </c>
      <c r="E42" s="20">
        <f t="shared" si="8"/>
        <v>818993767</v>
      </c>
      <c r="F42" s="21">
        <f t="shared" si="8"/>
        <v>794413767</v>
      </c>
      <c r="G42" s="21">
        <f t="shared" si="8"/>
        <v>785741</v>
      </c>
      <c r="H42" s="21">
        <f t="shared" si="8"/>
        <v>37668996</v>
      </c>
      <c r="I42" s="21">
        <f t="shared" si="8"/>
        <v>60760832</v>
      </c>
      <c r="J42" s="21">
        <f t="shared" si="8"/>
        <v>99215569</v>
      </c>
      <c r="K42" s="21">
        <f t="shared" si="8"/>
        <v>36099066</v>
      </c>
      <c r="L42" s="21">
        <f t="shared" si="8"/>
        <v>69890351</v>
      </c>
      <c r="M42" s="21">
        <f t="shared" si="8"/>
        <v>114235674</v>
      </c>
      <c r="N42" s="21">
        <f t="shared" si="8"/>
        <v>220225091</v>
      </c>
      <c r="O42" s="21">
        <f t="shared" si="8"/>
        <v>70320365</v>
      </c>
      <c r="P42" s="21">
        <f t="shared" si="8"/>
        <v>46155380</v>
      </c>
      <c r="Q42" s="21">
        <f t="shared" si="8"/>
        <v>104745804</v>
      </c>
      <c r="R42" s="21">
        <f t="shared" si="8"/>
        <v>221221549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540662209</v>
      </c>
      <c r="X42" s="21">
        <f t="shared" si="8"/>
        <v>595809558</v>
      </c>
      <c r="Y42" s="21">
        <f t="shared" si="8"/>
        <v>-55147349</v>
      </c>
      <c r="Z42" s="4">
        <f>+IF(X42&lt;&gt;0,+(Y42/X42)*100,0)</f>
        <v>-9.255868466614965</v>
      </c>
      <c r="AA42" s="19">
        <f>SUM(AA43:AA46)</f>
        <v>794413767</v>
      </c>
    </row>
    <row r="43" spans="1:27" ht="12.75">
      <c r="A43" s="5" t="s">
        <v>46</v>
      </c>
      <c r="B43" s="3"/>
      <c r="C43" s="22">
        <v>647180854</v>
      </c>
      <c r="D43" s="22"/>
      <c r="E43" s="23">
        <v>501521731</v>
      </c>
      <c r="F43" s="24">
        <v>500486731</v>
      </c>
      <c r="G43" s="24">
        <v>195315</v>
      </c>
      <c r="H43" s="24">
        <v>13273067</v>
      </c>
      <c r="I43" s="24">
        <v>42121248</v>
      </c>
      <c r="J43" s="24">
        <v>55589630</v>
      </c>
      <c r="K43" s="24">
        <v>10817323</v>
      </c>
      <c r="L43" s="24">
        <v>51056491</v>
      </c>
      <c r="M43" s="24">
        <v>65195524</v>
      </c>
      <c r="N43" s="24">
        <v>127069338</v>
      </c>
      <c r="O43" s="24">
        <v>48904220</v>
      </c>
      <c r="P43" s="24">
        <v>27097505</v>
      </c>
      <c r="Q43" s="24">
        <v>74058381</v>
      </c>
      <c r="R43" s="24">
        <v>150060106</v>
      </c>
      <c r="S43" s="24"/>
      <c r="T43" s="24"/>
      <c r="U43" s="24"/>
      <c r="V43" s="24"/>
      <c r="W43" s="24">
        <v>332719074</v>
      </c>
      <c r="X43" s="24">
        <v>375364872</v>
      </c>
      <c r="Y43" s="24">
        <v>-42645798</v>
      </c>
      <c r="Z43" s="6">
        <v>-11.36</v>
      </c>
      <c r="AA43" s="22">
        <v>500486731</v>
      </c>
    </row>
    <row r="44" spans="1:27" ht="12.75">
      <c r="A44" s="5" t="s">
        <v>47</v>
      </c>
      <c r="B44" s="3"/>
      <c r="C44" s="22">
        <v>340753247</v>
      </c>
      <c r="D44" s="22"/>
      <c r="E44" s="23">
        <v>225344156</v>
      </c>
      <c r="F44" s="24">
        <v>208378590</v>
      </c>
      <c r="G44" s="24">
        <v>505455</v>
      </c>
      <c r="H44" s="24">
        <v>10532688</v>
      </c>
      <c r="I44" s="24">
        <v>8064241</v>
      </c>
      <c r="J44" s="24">
        <v>19102384</v>
      </c>
      <c r="K44" s="24">
        <v>15504064</v>
      </c>
      <c r="L44" s="24">
        <v>10033907</v>
      </c>
      <c r="M44" s="24">
        <v>37260837</v>
      </c>
      <c r="N44" s="24">
        <v>62798808</v>
      </c>
      <c r="O44" s="24">
        <v>10957714</v>
      </c>
      <c r="P44" s="24">
        <v>9596910</v>
      </c>
      <c r="Q44" s="24">
        <v>28850486</v>
      </c>
      <c r="R44" s="24">
        <v>49405110</v>
      </c>
      <c r="S44" s="24"/>
      <c r="T44" s="24"/>
      <c r="U44" s="24"/>
      <c r="V44" s="24"/>
      <c r="W44" s="24">
        <v>131306302</v>
      </c>
      <c r="X44" s="24">
        <v>156283740</v>
      </c>
      <c r="Y44" s="24">
        <v>-24977438</v>
      </c>
      <c r="Z44" s="6">
        <v>-15.98</v>
      </c>
      <c r="AA44" s="22">
        <v>208378590</v>
      </c>
    </row>
    <row r="45" spans="1:27" ht="12.75">
      <c r="A45" s="5" t="s">
        <v>48</v>
      </c>
      <c r="B45" s="3"/>
      <c r="C45" s="25">
        <v>39619405</v>
      </c>
      <c r="D45" s="25"/>
      <c r="E45" s="26">
        <v>35140131</v>
      </c>
      <c r="F45" s="27">
        <v>35575697</v>
      </c>
      <c r="G45" s="27"/>
      <c r="H45" s="27">
        <v>5715688</v>
      </c>
      <c r="I45" s="27">
        <v>5942060</v>
      </c>
      <c r="J45" s="27">
        <v>11657748</v>
      </c>
      <c r="K45" s="27">
        <v>4184754</v>
      </c>
      <c r="L45" s="27">
        <v>3757268</v>
      </c>
      <c r="M45" s="27">
        <v>4288041</v>
      </c>
      <c r="N45" s="27">
        <v>12230063</v>
      </c>
      <c r="O45" s="27">
        <v>3037026</v>
      </c>
      <c r="P45" s="27">
        <v>2836860</v>
      </c>
      <c r="Q45" s="27">
        <v>1023973</v>
      </c>
      <c r="R45" s="27">
        <v>6897859</v>
      </c>
      <c r="S45" s="27"/>
      <c r="T45" s="27"/>
      <c r="U45" s="27"/>
      <c r="V45" s="27"/>
      <c r="W45" s="27">
        <v>30785670</v>
      </c>
      <c r="X45" s="27">
        <v>26681661</v>
      </c>
      <c r="Y45" s="27">
        <v>4104009</v>
      </c>
      <c r="Z45" s="7">
        <v>15.38</v>
      </c>
      <c r="AA45" s="25">
        <v>35575697</v>
      </c>
    </row>
    <row r="46" spans="1:27" ht="12.75">
      <c r="A46" s="5" t="s">
        <v>49</v>
      </c>
      <c r="B46" s="3"/>
      <c r="C46" s="22">
        <v>50901498</v>
      </c>
      <c r="D46" s="22"/>
      <c r="E46" s="23">
        <v>56987749</v>
      </c>
      <c r="F46" s="24">
        <v>49972749</v>
      </c>
      <c r="G46" s="24">
        <v>84971</v>
      </c>
      <c r="H46" s="24">
        <v>8147553</v>
      </c>
      <c r="I46" s="24">
        <v>4633283</v>
      </c>
      <c r="J46" s="24">
        <v>12865807</v>
      </c>
      <c r="K46" s="24">
        <v>5592925</v>
      </c>
      <c r="L46" s="24">
        <v>5042685</v>
      </c>
      <c r="M46" s="24">
        <v>7491272</v>
      </c>
      <c r="N46" s="24">
        <v>18126882</v>
      </c>
      <c r="O46" s="24">
        <v>7421405</v>
      </c>
      <c r="P46" s="24">
        <v>6624105</v>
      </c>
      <c r="Q46" s="24">
        <v>812964</v>
      </c>
      <c r="R46" s="24">
        <v>14858474</v>
      </c>
      <c r="S46" s="24"/>
      <c r="T46" s="24"/>
      <c r="U46" s="24"/>
      <c r="V46" s="24"/>
      <c r="W46" s="24">
        <v>45851163</v>
      </c>
      <c r="X46" s="24">
        <v>37479285</v>
      </c>
      <c r="Y46" s="24">
        <v>8371878</v>
      </c>
      <c r="Z46" s="6">
        <v>22.34</v>
      </c>
      <c r="AA46" s="22">
        <v>49972749</v>
      </c>
    </row>
    <row r="47" spans="1:27" ht="12.75">
      <c r="A47" s="2" t="s">
        <v>50</v>
      </c>
      <c r="B47" s="8" t="s">
        <v>51</v>
      </c>
      <c r="C47" s="19">
        <v>2268531</v>
      </c>
      <c r="D47" s="19"/>
      <c r="E47" s="20">
        <v>2993706</v>
      </c>
      <c r="F47" s="21">
        <v>2993706</v>
      </c>
      <c r="G47" s="21">
        <v>4409</v>
      </c>
      <c r="H47" s="21">
        <v>383896</v>
      </c>
      <c r="I47" s="21">
        <v>220089</v>
      </c>
      <c r="J47" s="21">
        <v>608394</v>
      </c>
      <c r="K47" s="21">
        <v>209178</v>
      </c>
      <c r="L47" s="21">
        <v>192236</v>
      </c>
      <c r="M47" s="21">
        <v>197079</v>
      </c>
      <c r="N47" s="21">
        <v>598493</v>
      </c>
      <c r="O47" s="21">
        <v>179040</v>
      </c>
      <c r="P47" s="21">
        <v>190067</v>
      </c>
      <c r="Q47" s="21"/>
      <c r="R47" s="21">
        <v>369107</v>
      </c>
      <c r="S47" s="21"/>
      <c r="T47" s="21"/>
      <c r="U47" s="21"/>
      <c r="V47" s="21"/>
      <c r="W47" s="21">
        <v>1575994</v>
      </c>
      <c r="X47" s="21">
        <v>2245248</v>
      </c>
      <c r="Y47" s="21">
        <v>-669254</v>
      </c>
      <c r="Z47" s="4">
        <v>-29.81</v>
      </c>
      <c r="AA47" s="19">
        <v>2993706</v>
      </c>
    </row>
    <row r="48" spans="1:27" ht="12.75">
      <c r="A48" s="9" t="s">
        <v>55</v>
      </c>
      <c r="B48" s="10" t="s">
        <v>56</v>
      </c>
      <c r="C48" s="40">
        <f aca="true" t="shared" si="9" ref="C48:Y48">+C28+C32+C38+C42+C47</f>
        <v>3170598293</v>
      </c>
      <c r="D48" s="40">
        <f>+D28+D32+D38+D42+D47</f>
        <v>0</v>
      </c>
      <c r="E48" s="41">
        <f t="shared" si="9"/>
        <v>2423737981</v>
      </c>
      <c r="F48" s="42">
        <f t="shared" si="9"/>
        <v>2325217981</v>
      </c>
      <c r="G48" s="42">
        <f t="shared" si="9"/>
        <v>5397952</v>
      </c>
      <c r="H48" s="42">
        <f t="shared" si="9"/>
        <v>121467725</v>
      </c>
      <c r="I48" s="42">
        <f t="shared" si="9"/>
        <v>109031033</v>
      </c>
      <c r="J48" s="42">
        <f t="shared" si="9"/>
        <v>235896710</v>
      </c>
      <c r="K48" s="42">
        <f t="shared" si="9"/>
        <v>102499312</v>
      </c>
      <c r="L48" s="42">
        <f t="shared" si="9"/>
        <v>121745484</v>
      </c>
      <c r="M48" s="42">
        <f t="shared" si="9"/>
        <v>175824144</v>
      </c>
      <c r="N48" s="42">
        <f t="shared" si="9"/>
        <v>400068940</v>
      </c>
      <c r="O48" s="42">
        <f t="shared" si="9"/>
        <v>122102071</v>
      </c>
      <c r="P48" s="42">
        <f t="shared" si="9"/>
        <v>101207609</v>
      </c>
      <c r="Q48" s="42">
        <f t="shared" si="9"/>
        <v>130089830</v>
      </c>
      <c r="R48" s="42">
        <f t="shared" si="9"/>
        <v>353399510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989365160</v>
      </c>
      <c r="X48" s="42">
        <f t="shared" si="9"/>
        <v>1743910182</v>
      </c>
      <c r="Y48" s="42">
        <f t="shared" si="9"/>
        <v>-754545022</v>
      </c>
      <c r="Z48" s="43">
        <f>+IF(X48&lt;&gt;0,+(Y48/X48)*100,0)</f>
        <v>-43.26742453757862</v>
      </c>
      <c r="AA48" s="40">
        <f>+AA28+AA32+AA38+AA42+AA47</f>
        <v>2325217981</v>
      </c>
    </row>
    <row r="49" spans="1:27" ht="12.75">
      <c r="A49" s="14" t="s">
        <v>76</v>
      </c>
      <c r="B49" s="15"/>
      <c r="C49" s="44">
        <f aca="true" t="shared" si="10" ref="C49:Y49">+C25-C48</f>
        <v>-1298769671</v>
      </c>
      <c r="D49" s="44">
        <f>+D25-D48</f>
        <v>0</v>
      </c>
      <c r="E49" s="45">
        <f t="shared" si="10"/>
        <v>-312885591</v>
      </c>
      <c r="F49" s="46">
        <f t="shared" si="10"/>
        <v>-134365591</v>
      </c>
      <c r="G49" s="46">
        <f t="shared" si="10"/>
        <v>91561505</v>
      </c>
      <c r="H49" s="46">
        <f t="shared" si="10"/>
        <v>-43592598</v>
      </c>
      <c r="I49" s="46">
        <f t="shared" si="10"/>
        <v>288556666</v>
      </c>
      <c r="J49" s="46">
        <f t="shared" si="10"/>
        <v>336525573</v>
      </c>
      <c r="K49" s="46">
        <f t="shared" si="10"/>
        <v>5403825</v>
      </c>
      <c r="L49" s="46">
        <f t="shared" si="10"/>
        <v>-8579329</v>
      </c>
      <c r="M49" s="46">
        <f t="shared" si="10"/>
        <v>138399701</v>
      </c>
      <c r="N49" s="46">
        <f t="shared" si="10"/>
        <v>135224197</v>
      </c>
      <c r="O49" s="46">
        <f t="shared" si="10"/>
        <v>-23926065</v>
      </c>
      <c r="P49" s="46">
        <f t="shared" si="10"/>
        <v>8929541</v>
      </c>
      <c r="Q49" s="46">
        <f t="shared" si="10"/>
        <v>-32080362</v>
      </c>
      <c r="R49" s="46">
        <f t="shared" si="10"/>
        <v>-47076886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424672884</v>
      </c>
      <c r="X49" s="46">
        <f>IF(F25=F48,0,X25-X48)</f>
        <v>-100771119</v>
      </c>
      <c r="Y49" s="46">
        <f t="shared" si="10"/>
        <v>525444003</v>
      </c>
      <c r="Z49" s="47">
        <f>+IF(X49&lt;&gt;0,+(Y49/X49)*100,0)</f>
        <v>-521.4232095606679</v>
      </c>
      <c r="AA49" s="44">
        <f>+AA25-AA48</f>
        <v>-134365591</v>
      </c>
    </row>
    <row r="50" spans="1:27" ht="12.75">
      <c r="A50" s="16" t="s">
        <v>77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2.75">
      <c r="A51" s="17" t="s">
        <v>78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2.75">
      <c r="A52" s="18" t="s">
        <v>79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2.75">
      <c r="A53" s="17" t="s">
        <v>80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81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2.7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2.7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2.7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2.7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2.7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2.7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cellComments="atEnd" horizontalDpi="600" verticalDpi="600" orientation="landscape" paperSize="9" scale="7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53" t="s">
        <v>69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82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/>
      <c r="C3" s="32" t="s">
        <v>6</v>
      </c>
      <c r="D3" s="32" t="s">
        <v>6</v>
      </c>
      <c r="E3" s="33" t="s">
        <v>7</v>
      </c>
      <c r="F3" s="34" t="s">
        <v>8</v>
      </c>
      <c r="G3" s="34" t="s">
        <v>9</v>
      </c>
      <c r="H3" s="34" t="s">
        <v>10</v>
      </c>
      <c r="I3" s="34" t="s">
        <v>11</v>
      </c>
      <c r="J3" s="34" t="s">
        <v>12</v>
      </c>
      <c r="K3" s="34" t="s">
        <v>13</v>
      </c>
      <c r="L3" s="34" t="s">
        <v>14</v>
      </c>
      <c r="M3" s="34" t="s">
        <v>15</v>
      </c>
      <c r="N3" s="34" t="s">
        <v>16</v>
      </c>
      <c r="O3" s="34" t="s">
        <v>17</v>
      </c>
      <c r="P3" s="34" t="s">
        <v>18</v>
      </c>
      <c r="Q3" s="34" t="s">
        <v>19</v>
      </c>
      <c r="R3" s="34" t="s">
        <v>20</v>
      </c>
      <c r="S3" s="34" t="s">
        <v>21</v>
      </c>
      <c r="T3" s="34" t="s">
        <v>22</v>
      </c>
      <c r="U3" s="34" t="s">
        <v>23</v>
      </c>
      <c r="V3" s="34" t="s">
        <v>24</v>
      </c>
      <c r="W3" s="34" t="s">
        <v>25</v>
      </c>
      <c r="X3" s="34" t="s">
        <v>26</v>
      </c>
      <c r="Y3" s="34" t="s">
        <v>27</v>
      </c>
      <c r="Z3" s="34" t="s">
        <v>28</v>
      </c>
      <c r="AA3" s="35" t="s">
        <v>29</v>
      </c>
    </row>
    <row r="4" spans="1:27" ht="12.75">
      <c r="A4" s="12" t="s">
        <v>30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2.75">
      <c r="A5" s="2" t="s">
        <v>31</v>
      </c>
      <c r="B5" s="3"/>
      <c r="C5" s="19">
        <f aca="true" t="shared" si="0" ref="C5:Y5">SUM(C6:C8)</f>
        <v>105697072</v>
      </c>
      <c r="D5" s="19">
        <f>SUM(D6:D8)</f>
        <v>0</v>
      </c>
      <c r="E5" s="20">
        <f t="shared" si="0"/>
        <v>690501615</v>
      </c>
      <c r="F5" s="21">
        <f t="shared" si="0"/>
        <v>692585700</v>
      </c>
      <c r="G5" s="21">
        <f t="shared" si="0"/>
        <v>116065798</v>
      </c>
      <c r="H5" s="21">
        <f t="shared" si="0"/>
        <v>86809686</v>
      </c>
      <c r="I5" s="21">
        <f t="shared" si="0"/>
        <v>100126125</v>
      </c>
      <c r="J5" s="21">
        <f t="shared" si="0"/>
        <v>303001609</v>
      </c>
      <c r="K5" s="21">
        <f t="shared" si="0"/>
        <v>66739766</v>
      </c>
      <c r="L5" s="21">
        <f t="shared" si="0"/>
        <v>67381679</v>
      </c>
      <c r="M5" s="21">
        <f t="shared" si="0"/>
        <v>82787278</v>
      </c>
      <c r="N5" s="21">
        <f t="shared" si="0"/>
        <v>216908723</v>
      </c>
      <c r="O5" s="21">
        <f t="shared" si="0"/>
        <v>72895319</v>
      </c>
      <c r="P5" s="21">
        <f t="shared" si="0"/>
        <v>74016644</v>
      </c>
      <c r="Q5" s="21">
        <f t="shared" si="0"/>
        <v>72500212</v>
      </c>
      <c r="R5" s="21">
        <f t="shared" si="0"/>
        <v>219412175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739322507</v>
      </c>
      <c r="X5" s="21">
        <f t="shared" si="0"/>
        <v>519439272</v>
      </c>
      <c r="Y5" s="21">
        <f t="shared" si="0"/>
        <v>219883235</v>
      </c>
      <c r="Z5" s="4">
        <f>+IF(X5&lt;&gt;0,+(Y5/X5)*100,0)</f>
        <v>42.33088386894243</v>
      </c>
      <c r="AA5" s="19">
        <f>SUM(AA6:AA8)</f>
        <v>692585700</v>
      </c>
    </row>
    <row r="6" spans="1:27" ht="12.75">
      <c r="A6" s="5" t="s">
        <v>32</v>
      </c>
      <c r="B6" s="3"/>
      <c r="C6" s="22">
        <v>66629254</v>
      </c>
      <c r="D6" s="22"/>
      <c r="E6" s="23">
        <v>288241144</v>
      </c>
      <c r="F6" s="24">
        <v>30240886</v>
      </c>
      <c r="G6" s="24">
        <v>36287809</v>
      </c>
      <c r="H6" s="24">
        <v>37224854</v>
      </c>
      <c r="I6" s="24">
        <v>33612288</v>
      </c>
      <c r="J6" s="24">
        <v>107124951</v>
      </c>
      <c r="K6" s="24">
        <v>1632798</v>
      </c>
      <c r="L6" s="24">
        <v>1617</v>
      </c>
      <c r="M6" s="24">
        <v>15730</v>
      </c>
      <c r="N6" s="24">
        <v>1650145</v>
      </c>
      <c r="O6" s="24">
        <v>1910617</v>
      </c>
      <c r="P6" s="24">
        <v>1841334</v>
      </c>
      <c r="Q6" s="24">
        <v>1948559</v>
      </c>
      <c r="R6" s="24">
        <v>5700510</v>
      </c>
      <c r="S6" s="24"/>
      <c r="T6" s="24"/>
      <c r="U6" s="24"/>
      <c r="V6" s="24"/>
      <c r="W6" s="24">
        <v>114475606</v>
      </c>
      <c r="X6" s="24">
        <v>22680664</v>
      </c>
      <c r="Y6" s="24">
        <v>91794942</v>
      </c>
      <c r="Z6" s="6">
        <v>404.73</v>
      </c>
      <c r="AA6" s="22">
        <v>30240886</v>
      </c>
    </row>
    <row r="7" spans="1:27" ht="12.75">
      <c r="A7" s="5" t="s">
        <v>33</v>
      </c>
      <c r="B7" s="3"/>
      <c r="C7" s="25">
        <v>39067818</v>
      </c>
      <c r="D7" s="25"/>
      <c r="E7" s="26">
        <v>402260471</v>
      </c>
      <c r="F7" s="27">
        <v>662344814</v>
      </c>
      <c r="G7" s="27">
        <v>79777989</v>
      </c>
      <c r="H7" s="27">
        <v>49584832</v>
      </c>
      <c r="I7" s="27">
        <v>66513837</v>
      </c>
      <c r="J7" s="27">
        <v>195876658</v>
      </c>
      <c r="K7" s="27">
        <v>65106968</v>
      </c>
      <c r="L7" s="27">
        <v>67380062</v>
      </c>
      <c r="M7" s="27">
        <v>82771548</v>
      </c>
      <c r="N7" s="27">
        <v>215258578</v>
      </c>
      <c r="O7" s="27">
        <v>70984702</v>
      </c>
      <c r="P7" s="27">
        <v>72175310</v>
      </c>
      <c r="Q7" s="27">
        <v>70551653</v>
      </c>
      <c r="R7" s="27">
        <v>213711665</v>
      </c>
      <c r="S7" s="27"/>
      <c r="T7" s="27"/>
      <c r="U7" s="27"/>
      <c r="V7" s="27"/>
      <c r="W7" s="27">
        <v>624846901</v>
      </c>
      <c r="X7" s="27">
        <v>496758608</v>
      </c>
      <c r="Y7" s="27">
        <v>128088293</v>
      </c>
      <c r="Z7" s="7">
        <v>25.78</v>
      </c>
      <c r="AA7" s="25">
        <v>662344814</v>
      </c>
    </row>
    <row r="8" spans="1:27" ht="12.75">
      <c r="A8" s="5" t="s">
        <v>34</v>
      </c>
      <c r="B8" s="3"/>
      <c r="C8" s="22"/>
      <c r="D8" s="22"/>
      <c r="E8" s="23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6"/>
      <c r="AA8" s="22"/>
    </row>
    <row r="9" spans="1:27" ht="12.75">
      <c r="A9" s="2" t="s">
        <v>35</v>
      </c>
      <c r="B9" s="3"/>
      <c r="C9" s="19">
        <f aca="true" t="shared" si="1" ref="C9:Y9">SUM(C10:C14)</f>
        <v>6090958</v>
      </c>
      <c r="D9" s="19">
        <f>SUM(D10:D14)</f>
        <v>0</v>
      </c>
      <c r="E9" s="20">
        <f t="shared" si="1"/>
        <v>40150717</v>
      </c>
      <c r="F9" s="21">
        <f t="shared" si="1"/>
        <v>43466278</v>
      </c>
      <c r="G9" s="21">
        <f t="shared" si="1"/>
        <v>1308756</v>
      </c>
      <c r="H9" s="21">
        <f t="shared" si="1"/>
        <v>840282</v>
      </c>
      <c r="I9" s="21">
        <f t="shared" si="1"/>
        <v>899255</v>
      </c>
      <c r="J9" s="21">
        <f t="shared" si="1"/>
        <v>3048293</v>
      </c>
      <c r="K9" s="21">
        <f t="shared" si="1"/>
        <v>972776</v>
      </c>
      <c r="L9" s="21">
        <f t="shared" si="1"/>
        <v>896925</v>
      </c>
      <c r="M9" s="21">
        <f t="shared" si="1"/>
        <v>822964</v>
      </c>
      <c r="N9" s="21">
        <f t="shared" si="1"/>
        <v>2692665</v>
      </c>
      <c r="O9" s="21">
        <f t="shared" si="1"/>
        <v>882439</v>
      </c>
      <c r="P9" s="21">
        <f t="shared" si="1"/>
        <v>916898</v>
      </c>
      <c r="Q9" s="21">
        <f t="shared" si="1"/>
        <v>1178083</v>
      </c>
      <c r="R9" s="21">
        <f t="shared" si="1"/>
        <v>2977420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8718378</v>
      </c>
      <c r="X9" s="21">
        <f t="shared" si="1"/>
        <v>32599720</v>
      </c>
      <c r="Y9" s="21">
        <f t="shared" si="1"/>
        <v>-23881342</v>
      </c>
      <c r="Z9" s="4">
        <f>+IF(X9&lt;&gt;0,+(Y9/X9)*100,0)</f>
        <v>-73.25627950178713</v>
      </c>
      <c r="AA9" s="19">
        <f>SUM(AA10:AA14)</f>
        <v>43466278</v>
      </c>
    </row>
    <row r="10" spans="1:27" ht="12.75">
      <c r="A10" s="5" t="s">
        <v>36</v>
      </c>
      <c r="B10" s="3"/>
      <c r="C10" s="22">
        <v>151642</v>
      </c>
      <c r="D10" s="22"/>
      <c r="E10" s="23">
        <v>4764143</v>
      </c>
      <c r="F10" s="24">
        <v>5564862</v>
      </c>
      <c r="G10" s="24">
        <v>74519</v>
      </c>
      <c r="H10" s="24">
        <v>89444</v>
      </c>
      <c r="I10" s="24">
        <v>110845</v>
      </c>
      <c r="J10" s="24">
        <v>274808</v>
      </c>
      <c r="K10" s="24">
        <v>136922</v>
      </c>
      <c r="L10" s="24">
        <v>101104</v>
      </c>
      <c r="M10" s="24">
        <v>78701</v>
      </c>
      <c r="N10" s="24">
        <v>316727</v>
      </c>
      <c r="O10" s="24">
        <v>97902</v>
      </c>
      <c r="P10" s="24">
        <v>131310</v>
      </c>
      <c r="Q10" s="24">
        <v>97278</v>
      </c>
      <c r="R10" s="24">
        <v>326490</v>
      </c>
      <c r="S10" s="24"/>
      <c r="T10" s="24"/>
      <c r="U10" s="24"/>
      <c r="V10" s="24"/>
      <c r="W10" s="24">
        <v>918025</v>
      </c>
      <c r="X10" s="24">
        <v>4173645</v>
      </c>
      <c r="Y10" s="24">
        <v>-3255620</v>
      </c>
      <c r="Z10" s="6">
        <v>-78</v>
      </c>
      <c r="AA10" s="22">
        <v>5564862</v>
      </c>
    </row>
    <row r="11" spans="1:27" ht="12.75">
      <c r="A11" s="5" t="s">
        <v>37</v>
      </c>
      <c r="B11" s="3"/>
      <c r="C11" s="22">
        <v>11948</v>
      </c>
      <c r="D11" s="22"/>
      <c r="E11" s="23">
        <v>944022</v>
      </c>
      <c r="F11" s="24">
        <v>944022</v>
      </c>
      <c r="G11" s="24"/>
      <c r="H11" s="24"/>
      <c r="I11" s="24"/>
      <c r="J11" s="24"/>
      <c r="K11" s="24"/>
      <c r="L11" s="24">
        <v>4004</v>
      </c>
      <c r="M11" s="24"/>
      <c r="N11" s="24">
        <v>4004</v>
      </c>
      <c r="O11" s="24">
        <v>6141</v>
      </c>
      <c r="P11" s="24"/>
      <c r="Q11" s="24">
        <v>267940</v>
      </c>
      <c r="R11" s="24">
        <v>274081</v>
      </c>
      <c r="S11" s="24"/>
      <c r="T11" s="24"/>
      <c r="U11" s="24"/>
      <c r="V11" s="24"/>
      <c r="W11" s="24">
        <v>278085</v>
      </c>
      <c r="X11" s="24">
        <v>708018</v>
      </c>
      <c r="Y11" s="24">
        <v>-429933</v>
      </c>
      <c r="Z11" s="6">
        <v>-60.72</v>
      </c>
      <c r="AA11" s="22">
        <v>944022</v>
      </c>
    </row>
    <row r="12" spans="1:27" ht="12.75">
      <c r="A12" s="5" t="s">
        <v>38</v>
      </c>
      <c r="B12" s="3"/>
      <c r="C12" s="22">
        <v>6338439</v>
      </c>
      <c r="D12" s="22"/>
      <c r="E12" s="23">
        <v>28926586</v>
      </c>
      <c r="F12" s="24">
        <v>31441428</v>
      </c>
      <c r="G12" s="24">
        <v>3061</v>
      </c>
      <c r="H12" s="24">
        <v>18633</v>
      </c>
      <c r="I12" s="24">
        <v>73771</v>
      </c>
      <c r="J12" s="24">
        <v>95465</v>
      </c>
      <c r="K12" s="24">
        <v>85519</v>
      </c>
      <c r="L12" s="24">
        <v>57778</v>
      </c>
      <c r="M12" s="24">
        <v>26994</v>
      </c>
      <c r="N12" s="24">
        <v>170291</v>
      </c>
      <c r="O12" s="24">
        <v>31885</v>
      </c>
      <c r="P12" s="24">
        <v>33328</v>
      </c>
      <c r="Q12" s="24">
        <v>61412</v>
      </c>
      <c r="R12" s="24">
        <v>126625</v>
      </c>
      <c r="S12" s="24"/>
      <c r="T12" s="24"/>
      <c r="U12" s="24"/>
      <c r="V12" s="24"/>
      <c r="W12" s="24">
        <v>392381</v>
      </c>
      <c r="X12" s="24">
        <v>23581083</v>
      </c>
      <c r="Y12" s="24">
        <v>-23188702</v>
      </c>
      <c r="Z12" s="6">
        <v>-98.34</v>
      </c>
      <c r="AA12" s="22">
        <v>31441428</v>
      </c>
    </row>
    <row r="13" spans="1:27" ht="12.75">
      <c r="A13" s="5" t="s">
        <v>39</v>
      </c>
      <c r="B13" s="3"/>
      <c r="C13" s="22">
        <v>-411071</v>
      </c>
      <c r="D13" s="22"/>
      <c r="E13" s="23">
        <v>5515966</v>
      </c>
      <c r="F13" s="24">
        <v>5515966</v>
      </c>
      <c r="G13" s="24">
        <v>1231176</v>
      </c>
      <c r="H13" s="24">
        <v>732205</v>
      </c>
      <c r="I13" s="24">
        <v>714639</v>
      </c>
      <c r="J13" s="24">
        <v>2678020</v>
      </c>
      <c r="K13" s="24">
        <v>750335</v>
      </c>
      <c r="L13" s="24">
        <v>734039</v>
      </c>
      <c r="M13" s="24">
        <v>717269</v>
      </c>
      <c r="N13" s="24">
        <v>2201643</v>
      </c>
      <c r="O13" s="24">
        <v>746511</v>
      </c>
      <c r="P13" s="24">
        <v>752260</v>
      </c>
      <c r="Q13" s="24">
        <v>751453</v>
      </c>
      <c r="R13" s="24">
        <v>2250224</v>
      </c>
      <c r="S13" s="24"/>
      <c r="T13" s="24"/>
      <c r="U13" s="24"/>
      <c r="V13" s="24"/>
      <c r="W13" s="24">
        <v>7129887</v>
      </c>
      <c r="X13" s="24">
        <v>4136974</v>
      </c>
      <c r="Y13" s="24">
        <v>2992913</v>
      </c>
      <c r="Z13" s="6">
        <v>72.35</v>
      </c>
      <c r="AA13" s="22">
        <v>5515966</v>
      </c>
    </row>
    <row r="14" spans="1:27" ht="12.75">
      <c r="A14" s="5" t="s">
        <v>40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/>
      <c r="AA14" s="25"/>
    </row>
    <row r="15" spans="1:27" ht="12.75">
      <c r="A15" s="2" t="s">
        <v>41</v>
      </c>
      <c r="B15" s="8"/>
      <c r="C15" s="19">
        <f aca="true" t="shared" si="2" ref="C15:Y15">SUM(C16:C18)</f>
        <v>290034868</v>
      </c>
      <c r="D15" s="19">
        <f>SUM(D16:D18)</f>
        <v>0</v>
      </c>
      <c r="E15" s="20">
        <f t="shared" si="2"/>
        <v>642876174</v>
      </c>
      <c r="F15" s="21">
        <f t="shared" si="2"/>
        <v>750899151</v>
      </c>
      <c r="G15" s="21">
        <f t="shared" si="2"/>
        <v>3810072</v>
      </c>
      <c r="H15" s="21">
        <f t="shared" si="2"/>
        <v>1694489</v>
      </c>
      <c r="I15" s="21">
        <f t="shared" si="2"/>
        <v>25648558</v>
      </c>
      <c r="J15" s="21">
        <f t="shared" si="2"/>
        <v>31153119</v>
      </c>
      <c r="K15" s="21">
        <f t="shared" si="2"/>
        <v>30698302</v>
      </c>
      <c r="L15" s="21">
        <f t="shared" si="2"/>
        <v>235154</v>
      </c>
      <c r="M15" s="21">
        <f t="shared" si="2"/>
        <v>9734218</v>
      </c>
      <c r="N15" s="21">
        <f t="shared" si="2"/>
        <v>40667674</v>
      </c>
      <c r="O15" s="21">
        <f t="shared" si="2"/>
        <v>5081484</v>
      </c>
      <c r="P15" s="21">
        <f t="shared" si="2"/>
        <v>22825179</v>
      </c>
      <c r="Q15" s="21">
        <f t="shared" si="2"/>
        <v>33067574</v>
      </c>
      <c r="R15" s="21">
        <f t="shared" si="2"/>
        <v>60974237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132795030</v>
      </c>
      <c r="X15" s="21">
        <f t="shared" si="2"/>
        <v>563174367</v>
      </c>
      <c r="Y15" s="21">
        <f t="shared" si="2"/>
        <v>-430379337</v>
      </c>
      <c r="Z15" s="4">
        <f>+IF(X15&lt;&gt;0,+(Y15/X15)*100,0)</f>
        <v>-76.4202638150255</v>
      </c>
      <c r="AA15" s="19">
        <f>SUM(AA16:AA18)</f>
        <v>750899151</v>
      </c>
    </row>
    <row r="16" spans="1:27" ht="12.75">
      <c r="A16" s="5" t="s">
        <v>42</v>
      </c>
      <c r="B16" s="3"/>
      <c r="C16" s="22">
        <v>187172313</v>
      </c>
      <c r="D16" s="22"/>
      <c r="E16" s="23">
        <v>417897025</v>
      </c>
      <c r="F16" s="24">
        <v>427520002</v>
      </c>
      <c r="G16" s="24">
        <v>2720496</v>
      </c>
      <c r="H16" s="24">
        <v>1694489</v>
      </c>
      <c r="I16" s="24">
        <v>26293387</v>
      </c>
      <c r="J16" s="24">
        <v>30708372</v>
      </c>
      <c r="K16" s="24">
        <v>22532293</v>
      </c>
      <c r="L16" s="24">
        <v>235154</v>
      </c>
      <c r="M16" s="24">
        <v>8788036</v>
      </c>
      <c r="N16" s="24">
        <v>31555483</v>
      </c>
      <c r="O16" s="24">
        <v>235228</v>
      </c>
      <c r="P16" s="24">
        <v>14145888</v>
      </c>
      <c r="Q16" s="24">
        <v>19788328</v>
      </c>
      <c r="R16" s="24">
        <v>34169444</v>
      </c>
      <c r="S16" s="24"/>
      <c r="T16" s="24"/>
      <c r="U16" s="24"/>
      <c r="V16" s="24"/>
      <c r="W16" s="24">
        <v>96433299</v>
      </c>
      <c r="X16" s="24">
        <v>320640004</v>
      </c>
      <c r="Y16" s="24">
        <v>-224206705</v>
      </c>
      <c r="Z16" s="6">
        <v>-69.92</v>
      </c>
      <c r="AA16" s="22">
        <v>427520002</v>
      </c>
    </row>
    <row r="17" spans="1:27" ht="12.75">
      <c r="A17" s="5" t="s">
        <v>43</v>
      </c>
      <c r="B17" s="3"/>
      <c r="C17" s="22">
        <v>102862555</v>
      </c>
      <c r="D17" s="22"/>
      <c r="E17" s="23">
        <v>224979149</v>
      </c>
      <c r="F17" s="24">
        <v>323379149</v>
      </c>
      <c r="G17" s="24">
        <v>1089576</v>
      </c>
      <c r="H17" s="24"/>
      <c r="I17" s="24">
        <v>-644829</v>
      </c>
      <c r="J17" s="24">
        <v>444747</v>
      </c>
      <c r="K17" s="24">
        <v>8166009</v>
      </c>
      <c r="L17" s="24"/>
      <c r="M17" s="24">
        <v>946182</v>
      </c>
      <c r="N17" s="24">
        <v>9112191</v>
      </c>
      <c r="O17" s="24">
        <v>4846256</v>
      </c>
      <c r="P17" s="24">
        <v>8679291</v>
      </c>
      <c r="Q17" s="24">
        <v>13279246</v>
      </c>
      <c r="R17" s="24">
        <v>26804793</v>
      </c>
      <c r="S17" s="24"/>
      <c r="T17" s="24"/>
      <c r="U17" s="24"/>
      <c r="V17" s="24"/>
      <c r="W17" s="24">
        <v>36361731</v>
      </c>
      <c r="X17" s="24">
        <v>242534363</v>
      </c>
      <c r="Y17" s="24">
        <v>-206172632</v>
      </c>
      <c r="Z17" s="6">
        <v>-85.01</v>
      </c>
      <c r="AA17" s="22">
        <v>323379149</v>
      </c>
    </row>
    <row r="18" spans="1:27" ht="12.75">
      <c r="A18" s="5" t="s">
        <v>44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/>
      <c r="AA18" s="22"/>
    </row>
    <row r="19" spans="1:27" ht="12.75">
      <c r="A19" s="2" t="s">
        <v>45</v>
      </c>
      <c r="B19" s="8"/>
      <c r="C19" s="19">
        <f aca="true" t="shared" si="3" ref="C19:Y19">SUM(C20:C23)</f>
        <v>262528736</v>
      </c>
      <c r="D19" s="19">
        <f>SUM(D20:D23)</f>
        <v>0</v>
      </c>
      <c r="E19" s="20">
        <f t="shared" si="3"/>
        <v>4164523228</v>
      </c>
      <c r="F19" s="21">
        <f t="shared" si="3"/>
        <v>4177007941</v>
      </c>
      <c r="G19" s="21">
        <f t="shared" si="3"/>
        <v>239182808</v>
      </c>
      <c r="H19" s="21">
        <f t="shared" si="3"/>
        <v>181844308</v>
      </c>
      <c r="I19" s="21">
        <f t="shared" si="3"/>
        <v>143333587</v>
      </c>
      <c r="J19" s="21">
        <f t="shared" si="3"/>
        <v>564360703</v>
      </c>
      <c r="K19" s="21">
        <f t="shared" si="3"/>
        <v>217315090</v>
      </c>
      <c r="L19" s="21">
        <f t="shared" si="3"/>
        <v>240663685</v>
      </c>
      <c r="M19" s="21">
        <f t="shared" si="3"/>
        <v>551045278</v>
      </c>
      <c r="N19" s="21">
        <f t="shared" si="3"/>
        <v>1009024053</v>
      </c>
      <c r="O19" s="21">
        <f t="shared" si="3"/>
        <v>259317922</v>
      </c>
      <c r="P19" s="21">
        <f t="shared" si="3"/>
        <v>298738449</v>
      </c>
      <c r="Q19" s="21">
        <f t="shared" si="3"/>
        <v>240019105</v>
      </c>
      <c r="R19" s="21">
        <f t="shared" si="3"/>
        <v>798075476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2371460232</v>
      </c>
      <c r="X19" s="21">
        <f t="shared" si="3"/>
        <v>3132755938</v>
      </c>
      <c r="Y19" s="21">
        <f t="shared" si="3"/>
        <v>-761295706</v>
      </c>
      <c r="Z19" s="4">
        <f>+IF(X19&lt;&gt;0,+(Y19/X19)*100,0)</f>
        <v>-24.301149565006426</v>
      </c>
      <c r="AA19" s="19">
        <f>SUM(AA20:AA23)</f>
        <v>4177007941</v>
      </c>
    </row>
    <row r="20" spans="1:27" ht="12.75">
      <c r="A20" s="5" t="s">
        <v>46</v>
      </c>
      <c r="B20" s="3"/>
      <c r="C20" s="22">
        <v>157941335</v>
      </c>
      <c r="D20" s="22"/>
      <c r="E20" s="23">
        <v>2381345143</v>
      </c>
      <c r="F20" s="24">
        <v>2381322811</v>
      </c>
      <c r="G20" s="24">
        <v>166362060</v>
      </c>
      <c r="H20" s="24">
        <v>107970757</v>
      </c>
      <c r="I20" s="24">
        <v>85466738</v>
      </c>
      <c r="J20" s="24">
        <v>359799555</v>
      </c>
      <c r="K20" s="24">
        <v>146590678</v>
      </c>
      <c r="L20" s="24">
        <v>179623880</v>
      </c>
      <c r="M20" s="24">
        <v>232033030</v>
      </c>
      <c r="N20" s="24">
        <v>558247588</v>
      </c>
      <c r="O20" s="24">
        <v>195852926</v>
      </c>
      <c r="P20" s="24">
        <v>225453745</v>
      </c>
      <c r="Q20" s="24">
        <v>167127218</v>
      </c>
      <c r="R20" s="24">
        <v>588433889</v>
      </c>
      <c r="S20" s="24"/>
      <c r="T20" s="24"/>
      <c r="U20" s="24"/>
      <c r="V20" s="24"/>
      <c r="W20" s="24">
        <v>1506481032</v>
      </c>
      <c r="X20" s="24">
        <v>1785992107</v>
      </c>
      <c r="Y20" s="24">
        <v>-279511075</v>
      </c>
      <c r="Z20" s="6">
        <v>-15.65</v>
      </c>
      <c r="AA20" s="22">
        <v>2381322811</v>
      </c>
    </row>
    <row r="21" spans="1:27" ht="12.75">
      <c r="A21" s="5" t="s">
        <v>47</v>
      </c>
      <c r="B21" s="3"/>
      <c r="C21" s="22">
        <v>50868152</v>
      </c>
      <c r="D21" s="22"/>
      <c r="E21" s="23">
        <v>1110236328</v>
      </c>
      <c r="F21" s="24">
        <v>1122743373</v>
      </c>
      <c r="G21" s="24">
        <v>49581430</v>
      </c>
      <c r="H21" s="24">
        <v>50401308</v>
      </c>
      <c r="I21" s="24">
        <v>34333549</v>
      </c>
      <c r="J21" s="24">
        <v>134316287</v>
      </c>
      <c r="K21" s="24">
        <v>47355522</v>
      </c>
      <c r="L21" s="24">
        <v>37969927</v>
      </c>
      <c r="M21" s="24">
        <v>215656572</v>
      </c>
      <c r="N21" s="24">
        <v>300982021</v>
      </c>
      <c r="O21" s="24">
        <v>36205099</v>
      </c>
      <c r="P21" s="24">
        <v>46577642</v>
      </c>
      <c r="Q21" s="24">
        <v>49738768</v>
      </c>
      <c r="R21" s="24">
        <v>132521509</v>
      </c>
      <c r="S21" s="24"/>
      <c r="T21" s="24"/>
      <c r="U21" s="24"/>
      <c r="V21" s="24"/>
      <c r="W21" s="24">
        <v>567819817</v>
      </c>
      <c r="X21" s="24">
        <v>842057526</v>
      </c>
      <c r="Y21" s="24">
        <v>-274237709</v>
      </c>
      <c r="Z21" s="6">
        <v>-32.57</v>
      </c>
      <c r="AA21" s="22">
        <v>1122743373</v>
      </c>
    </row>
    <row r="22" spans="1:27" ht="12.75">
      <c r="A22" s="5" t="s">
        <v>48</v>
      </c>
      <c r="B22" s="3"/>
      <c r="C22" s="25">
        <v>54356873</v>
      </c>
      <c r="D22" s="25"/>
      <c r="E22" s="26">
        <v>416035157</v>
      </c>
      <c r="F22" s="27">
        <v>416035157</v>
      </c>
      <c r="G22" s="27">
        <v>12640417</v>
      </c>
      <c r="H22" s="27">
        <v>12641871</v>
      </c>
      <c r="I22" s="27">
        <v>12629679</v>
      </c>
      <c r="J22" s="27">
        <v>37911967</v>
      </c>
      <c r="K22" s="27">
        <v>12631783</v>
      </c>
      <c r="L22" s="27">
        <v>12635046</v>
      </c>
      <c r="M22" s="27">
        <v>50888744</v>
      </c>
      <c r="N22" s="27">
        <v>76155573</v>
      </c>
      <c r="O22" s="27">
        <v>12658070</v>
      </c>
      <c r="P22" s="27">
        <v>13359896</v>
      </c>
      <c r="Q22" s="27">
        <v>12683338</v>
      </c>
      <c r="R22" s="27">
        <v>38701304</v>
      </c>
      <c r="S22" s="27"/>
      <c r="T22" s="27"/>
      <c r="U22" s="27"/>
      <c r="V22" s="27"/>
      <c r="W22" s="27">
        <v>152768844</v>
      </c>
      <c r="X22" s="27">
        <v>312026363</v>
      </c>
      <c r="Y22" s="27">
        <v>-159257519</v>
      </c>
      <c r="Z22" s="7">
        <v>-51.04</v>
      </c>
      <c r="AA22" s="25">
        <v>416035157</v>
      </c>
    </row>
    <row r="23" spans="1:27" ht="12.75">
      <c r="A23" s="5" t="s">
        <v>49</v>
      </c>
      <c r="B23" s="3"/>
      <c r="C23" s="22">
        <v>-637624</v>
      </c>
      <c r="D23" s="22"/>
      <c r="E23" s="23">
        <v>256906600</v>
      </c>
      <c r="F23" s="24">
        <v>256906600</v>
      </c>
      <c r="G23" s="24">
        <v>10598901</v>
      </c>
      <c r="H23" s="24">
        <v>10830372</v>
      </c>
      <c r="I23" s="24">
        <v>10903621</v>
      </c>
      <c r="J23" s="24">
        <v>32332894</v>
      </c>
      <c r="K23" s="24">
        <v>10737107</v>
      </c>
      <c r="L23" s="24">
        <v>10434832</v>
      </c>
      <c r="M23" s="24">
        <v>52466932</v>
      </c>
      <c r="N23" s="24">
        <v>73638871</v>
      </c>
      <c r="O23" s="24">
        <v>14601827</v>
      </c>
      <c r="P23" s="24">
        <v>13347166</v>
      </c>
      <c r="Q23" s="24">
        <v>10469781</v>
      </c>
      <c r="R23" s="24">
        <v>38418774</v>
      </c>
      <c r="S23" s="24"/>
      <c r="T23" s="24"/>
      <c r="U23" s="24"/>
      <c r="V23" s="24"/>
      <c r="W23" s="24">
        <v>144390539</v>
      </c>
      <c r="X23" s="24">
        <v>192679942</v>
      </c>
      <c r="Y23" s="24">
        <v>-48289403</v>
      </c>
      <c r="Z23" s="6">
        <v>-25.06</v>
      </c>
      <c r="AA23" s="22">
        <v>256906600</v>
      </c>
    </row>
    <row r="24" spans="1:27" ht="12.75">
      <c r="A24" s="2" t="s">
        <v>50</v>
      </c>
      <c r="B24" s="8" t="s">
        <v>51</v>
      </c>
      <c r="C24" s="19">
        <v>13052501</v>
      </c>
      <c r="D24" s="19"/>
      <c r="E24" s="20">
        <v>145592264</v>
      </c>
      <c r="F24" s="21">
        <v>145570379</v>
      </c>
      <c r="G24" s="21">
        <v>2929142</v>
      </c>
      <c r="H24" s="21">
        <v>7611421</v>
      </c>
      <c r="I24" s="21">
        <v>3375264</v>
      </c>
      <c r="J24" s="21">
        <v>13915827</v>
      </c>
      <c r="K24" s="21">
        <v>5011449</v>
      </c>
      <c r="L24" s="21">
        <v>1986383</v>
      </c>
      <c r="M24" s="21">
        <v>2795628</v>
      </c>
      <c r="N24" s="21">
        <v>9793460</v>
      </c>
      <c r="O24" s="21">
        <v>20712</v>
      </c>
      <c r="P24" s="21">
        <v>922481</v>
      </c>
      <c r="Q24" s="21">
        <v>11461375</v>
      </c>
      <c r="R24" s="21">
        <v>12404568</v>
      </c>
      <c r="S24" s="21"/>
      <c r="T24" s="21"/>
      <c r="U24" s="21"/>
      <c r="V24" s="21"/>
      <c r="W24" s="21">
        <v>36113855</v>
      </c>
      <c r="X24" s="21">
        <v>109177784</v>
      </c>
      <c r="Y24" s="21">
        <v>-73063929</v>
      </c>
      <c r="Z24" s="4">
        <v>-66.92</v>
      </c>
      <c r="AA24" s="19">
        <v>145570379</v>
      </c>
    </row>
    <row r="25" spans="1:27" ht="12.75">
      <c r="A25" s="9" t="s">
        <v>52</v>
      </c>
      <c r="B25" s="10" t="s">
        <v>53</v>
      </c>
      <c r="C25" s="40">
        <f aca="true" t="shared" si="4" ref="C25:Y25">+C5+C9+C15+C19+C24</f>
        <v>677404135</v>
      </c>
      <c r="D25" s="40">
        <f>+D5+D9+D15+D19+D24</f>
        <v>0</v>
      </c>
      <c r="E25" s="41">
        <f t="shared" si="4"/>
        <v>5683643998</v>
      </c>
      <c r="F25" s="42">
        <f t="shared" si="4"/>
        <v>5809529449</v>
      </c>
      <c r="G25" s="42">
        <f t="shared" si="4"/>
        <v>363296576</v>
      </c>
      <c r="H25" s="42">
        <f t="shared" si="4"/>
        <v>278800186</v>
      </c>
      <c r="I25" s="42">
        <f t="shared" si="4"/>
        <v>273382789</v>
      </c>
      <c r="J25" s="42">
        <f t="shared" si="4"/>
        <v>915479551</v>
      </c>
      <c r="K25" s="42">
        <f t="shared" si="4"/>
        <v>320737383</v>
      </c>
      <c r="L25" s="42">
        <f t="shared" si="4"/>
        <v>311163826</v>
      </c>
      <c r="M25" s="42">
        <f t="shared" si="4"/>
        <v>647185366</v>
      </c>
      <c r="N25" s="42">
        <f t="shared" si="4"/>
        <v>1279086575</v>
      </c>
      <c r="O25" s="42">
        <f t="shared" si="4"/>
        <v>338197876</v>
      </c>
      <c r="P25" s="42">
        <f t="shared" si="4"/>
        <v>397419651</v>
      </c>
      <c r="Q25" s="42">
        <f t="shared" si="4"/>
        <v>358226349</v>
      </c>
      <c r="R25" s="42">
        <f t="shared" si="4"/>
        <v>1093843876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3288410002</v>
      </c>
      <c r="X25" s="42">
        <f t="shared" si="4"/>
        <v>4357147081</v>
      </c>
      <c r="Y25" s="42">
        <f t="shared" si="4"/>
        <v>-1068737079</v>
      </c>
      <c r="Z25" s="43">
        <f>+IF(X25&lt;&gt;0,+(Y25/X25)*100,0)</f>
        <v>-24.528368199007787</v>
      </c>
      <c r="AA25" s="40">
        <f>+AA5+AA9+AA15+AA19+AA24</f>
        <v>5809529449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2.75">
      <c r="A27" s="12" t="s">
        <v>54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2.75">
      <c r="A28" s="2" t="s">
        <v>31</v>
      </c>
      <c r="B28" s="3"/>
      <c r="C28" s="19">
        <f aca="true" t="shared" si="5" ref="C28:Y28">SUM(C29:C31)</f>
        <v>65045040</v>
      </c>
      <c r="D28" s="19">
        <f>SUM(D29:D31)</f>
        <v>0</v>
      </c>
      <c r="E28" s="20">
        <f t="shared" si="5"/>
        <v>729869226</v>
      </c>
      <c r="F28" s="21">
        <f t="shared" si="5"/>
        <v>765498587</v>
      </c>
      <c r="G28" s="21">
        <f t="shared" si="5"/>
        <v>44943220</v>
      </c>
      <c r="H28" s="21">
        <f t="shared" si="5"/>
        <v>35240974</v>
      </c>
      <c r="I28" s="21">
        <f t="shared" si="5"/>
        <v>56886547</v>
      </c>
      <c r="J28" s="21">
        <f t="shared" si="5"/>
        <v>137070741</v>
      </c>
      <c r="K28" s="21">
        <f t="shared" si="5"/>
        <v>34432753</v>
      </c>
      <c r="L28" s="21">
        <f t="shared" si="5"/>
        <v>9554729</v>
      </c>
      <c r="M28" s="21">
        <f t="shared" si="5"/>
        <v>43270355</v>
      </c>
      <c r="N28" s="21">
        <f t="shared" si="5"/>
        <v>87257837</v>
      </c>
      <c r="O28" s="21">
        <f t="shared" si="5"/>
        <v>35344392</v>
      </c>
      <c r="P28" s="21">
        <f t="shared" si="5"/>
        <v>48053488</v>
      </c>
      <c r="Q28" s="21">
        <f t="shared" si="5"/>
        <v>43254425</v>
      </c>
      <c r="R28" s="21">
        <f t="shared" si="5"/>
        <v>126652305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350980883</v>
      </c>
      <c r="X28" s="21">
        <f t="shared" si="5"/>
        <v>573451738</v>
      </c>
      <c r="Y28" s="21">
        <f t="shared" si="5"/>
        <v>-222470855</v>
      </c>
      <c r="Z28" s="4">
        <f>+IF(X28&lt;&gt;0,+(Y28/X28)*100,0)</f>
        <v>-38.7950441611531</v>
      </c>
      <c r="AA28" s="19">
        <f>SUM(AA29:AA31)</f>
        <v>765498587</v>
      </c>
    </row>
    <row r="29" spans="1:27" ht="12.75">
      <c r="A29" s="5" t="s">
        <v>32</v>
      </c>
      <c r="B29" s="3"/>
      <c r="C29" s="22">
        <v>27153722</v>
      </c>
      <c r="D29" s="22"/>
      <c r="E29" s="23">
        <v>251728275</v>
      </c>
      <c r="F29" s="24">
        <v>257539465</v>
      </c>
      <c r="G29" s="24">
        <v>20024193</v>
      </c>
      <c r="H29" s="24">
        <v>12900901</v>
      </c>
      <c r="I29" s="24">
        <v>22994066</v>
      </c>
      <c r="J29" s="24">
        <v>55919160</v>
      </c>
      <c r="K29" s="24">
        <v>14150366</v>
      </c>
      <c r="L29" s="24">
        <v>623735</v>
      </c>
      <c r="M29" s="24">
        <v>14986070</v>
      </c>
      <c r="N29" s="24">
        <v>29760171</v>
      </c>
      <c r="O29" s="24">
        <v>14254398</v>
      </c>
      <c r="P29" s="24">
        <v>15309182</v>
      </c>
      <c r="Q29" s="24">
        <v>12748947</v>
      </c>
      <c r="R29" s="24">
        <v>42312527</v>
      </c>
      <c r="S29" s="24"/>
      <c r="T29" s="24"/>
      <c r="U29" s="24"/>
      <c r="V29" s="24"/>
      <c r="W29" s="24">
        <v>127991858</v>
      </c>
      <c r="X29" s="24">
        <v>192482613</v>
      </c>
      <c r="Y29" s="24">
        <v>-64490755</v>
      </c>
      <c r="Z29" s="6">
        <v>-33.5</v>
      </c>
      <c r="AA29" s="22">
        <v>257539465</v>
      </c>
    </row>
    <row r="30" spans="1:27" ht="12.75">
      <c r="A30" s="5" t="s">
        <v>33</v>
      </c>
      <c r="B30" s="3"/>
      <c r="C30" s="25">
        <v>37891318</v>
      </c>
      <c r="D30" s="25"/>
      <c r="E30" s="26">
        <v>478140951</v>
      </c>
      <c r="F30" s="27">
        <v>507959122</v>
      </c>
      <c r="G30" s="27">
        <v>24919027</v>
      </c>
      <c r="H30" s="27">
        <v>22340073</v>
      </c>
      <c r="I30" s="27">
        <v>33892481</v>
      </c>
      <c r="J30" s="27">
        <v>81151581</v>
      </c>
      <c r="K30" s="27">
        <v>20282387</v>
      </c>
      <c r="L30" s="27">
        <v>8930994</v>
      </c>
      <c r="M30" s="27">
        <v>28284285</v>
      </c>
      <c r="N30" s="27">
        <v>57497666</v>
      </c>
      <c r="O30" s="27">
        <v>21089994</v>
      </c>
      <c r="P30" s="27">
        <v>32744306</v>
      </c>
      <c r="Q30" s="27">
        <v>30505478</v>
      </c>
      <c r="R30" s="27">
        <v>84339778</v>
      </c>
      <c r="S30" s="27"/>
      <c r="T30" s="27"/>
      <c r="U30" s="27"/>
      <c r="V30" s="27"/>
      <c r="W30" s="27">
        <v>222989025</v>
      </c>
      <c r="X30" s="27">
        <v>380969125</v>
      </c>
      <c r="Y30" s="27">
        <v>-157980100</v>
      </c>
      <c r="Z30" s="7">
        <v>-41.47</v>
      </c>
      <c r="AA30" s="25">
        <v>507959122</v>
      </c>
    </row>
    <row r="31" spans="1:27" ht="12.75">
      <c r="A31" s="5" t="s">
        <v>34</v>
      </c>
      <c r="B31" s="3"/>
      <c r="C31" s="22"/>
      <c r="D31" s="22"/>
      <c r="E31" s="23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6"/>
      <c r="AA31" s="22"/>
    </row>
    <row r="32" spans="1:27" ht="12.75">
      <c r="A32" s="2" t="s">
        <v>35</v>
      </c>
      <c r="B32" s="3"/>
      <c r="C32" s="19">
        <f aca="true" t="shared" si="6" ref="C32:Y32">SUM(C33:C37)</f>
        <v>39882984</v>
      </c>
      <c r="D32" s="19">
        <f>SUM(D33:D37)</f>
        <v>0</v>
      </c>
      <c r="E32" s="20">
        <f t="shared" si="6"/>
        <v>490236489</v>
      </c>
      <c r="F32" s="21">
        <f t="shared" si="6"/>
        <v>491488121</v>
      </c>
      <c r="G32" s="21">
        <f t="shared" si="6"/>
        <v>32343628</v>
      </c>
      <c r="H32" s="21">
        <f t="shared" si="6"/>
        <v>30668525</v>
      </c>
      <c r="I32" s="21">
        <f t="shared" si="6"/>
        <v>31160910</v>
      </c>
      <c r="J32" s="21">
        <f t="shared" si="6"/>
        <v>94173063</v>
      </c>
      <c r="K32" s="21">
        <f t="shared" si="6"/>
        <v>26240175</v>
      </c>
      <c r="L32" s="21">
        <f t="shared" si="6"/>
        <v>17194281</v>
      </c>
      <c r="M32" s="21">
        <f t="shared" si="6"/>
        <v>18886153</v>
      </c>
      <c r="N32" s="21">
        <f t="shared" si="6"/>
        <v>62320609</v>
      </c>
      <c r="O32" s="21">
        <f t="shared" si="6"/>
        <v>31072674</v>
      </c>
      <c r="P32" s="21">
        <f t="shared" si="6"/>
        <v>32987631</v>
      </c>
      <c r="Q32" s="21">
        <f t="shared" si="6"/>
        <v>37564491</v>
      </c>
      <c r="R32" s="21">
        <f t="shared" si="6"/>
        <v>101624796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258118468</v>
      </c>
      <c r="X32" s="21">
        <f t="shared" si="6"/>
        <v>368619252</v>
      </c>
      <c r="Y32" s="21">
        <f t="shared" si="6"/>
        <v>-110500784</v>
      </c>
      <c r="Z32" s="4">
        <f>+IF(X32&lt;&gt;0,+(Y32/X32)*100,0)</f>
        <v>-29.976943255258952</v>
      </c>
      <c r="AA32" s="19">
        <f>SUM(AA33:AA37)</f>
        <v>491488121</v>
      </c>
    </row>
    <row r="33" spans="1:27" ht="12.75">
      <c r="A33" s="5" t="s">
        <v>36</v>
      </c>
      <c r="B33" s="3"/>
      <c r="C33" s="22">
        <v>4971978</v>
      </c>
      <c r="D33" s="22"/>
      <c r="E33" s="23">
        <v>88070865</v>
      </c>
      <c r="F33" s="24">
        <v>85235280</v>
      </c>
      <c r="G33" s="24">
        <v>4033036</v>
      </c>
      <c r="H33" s="24">
        <v>4168086</v>
      </c>
      <c r="I33" s="24">
        <v>4074536</v>
      </c>
      <c r="J33" s="24">
        <v>12275658</v>
      </c>
      <c r="K33" s="24">
        <v>4684674</v>
      </c>
      <c r="L33" s="24">
        <v>275383</v>
      </c>
      <c r="M33" s="24">
        <v>3564053</v>
      </c>
      <c r="N33" s="24">
        <v>8524110</v>
      </c>
      <c r="O33" s="24">
        <v>4023895</v>
      </c>
      <c r="P33" s="24">
        <v>4638478</v>
      </c>
      <c r="Q33" s="24">
        <v>4561853</v>
      </c>
      <c r="R33" s="24">
        <v>13224226</v>
      </c>
      <c r="S33" s="24"/>
      <c r="T33" s="24"/>
      <c r="U33" s="24"/>
      <c r="V33" s="24"/>
      <c r="W33" s="24">
        <v>34023994</v>
      </c>
      <c r="X33" s="24">
        <v>63929611</v>
      </c>
      <c r="Y33" s="24">
        <v>-29905617</v>
      </c>
      <c r="Z33" s="6">
        <v>-46.78</v>
      </c>
      <c r="AA33" s="22">
        <v>85235280</v>
      </c>
    </row>
    <row r="34" spans="1:27" ht="12.75">
      <c r="A34" s="5" t="s">
        <v>37</v>
      </c>
      <c r="B34" s="3"/>
      <c r="C34" s="22">
        <v>9196931</v>
      </c>
      <c r="D34" s="22"/>
      <c r="E34" s="23">
        <v>98712639</v>
      </c>
      <c r="F34" s="24">
        <v>99513886</v>
      </c>
      <c r="G34" s="24">
        <v>3546296</v>
      </c>
      <c r="H34" s="24">
        <v>3584947</v>
      </c>
      <c r="I34" s="24">
        <v>3976645</v>
      </c>
      <c r="J34" s="24">
        <v>11107888</v>
      </c>
      <c r="K34" s="24">
        <v>4315657</v>
      </c>
      <c r="L34" s="24">
        <v>639309</v>
      </c>
      <c r="M34" s="24">
        <v>3446224</v>
      </c>
      <c r="N34" s="24">
        <v>8401190</v>
      </c>
      <c r="O34" s="24">
        <v>3640317</v>
      </c>
      <c r="P34" s="24">
        <v>3914575</v>
      </c>
      <c r="Q34" s="24">
        <v>3906023</v>
      </c>
      <c r="R34" s="24">
        <v>11460915</v>
      </c>
      <c r="S34" s="24"/>
      <c r="T34" s="24"/>
      <c r="U34" s="24"/>
      <c r="V34" s="24"/>
      <c r="W34" s="24">
        <v>30969993</v>
      </c>
      <c r="X34" s="24">
        <v>74635414</v>
      </c>
      <c r="Y34" s="24">
        <v>-43665421</v>
      </c>
      <c r="Z34" s="6">
        <v>-58.5</v>
      </c>
      <c r="AA34" s="22">
        <v>99513886</v>
      </c>
    </row>
    <row r="35" spans="1:27" ht="12.75">
      <c r="A35" s="5" t="s">
        <v>38</v>
      </c>
      <c r="B35" s="3"/>
      <c r="C35" s="22">
        <v>24317311</v>
      </c>
      <c r="D35" s="22"/>
      <c r="E35" s="23">
        <v>281311146</v>
      </c>
      <c r="F35" s="24">
        <v>284396759</v>
      </c>
      <c r="G35" s="24">
        <v>23704844</v>
      </c>
      <c r="H35" s="24">
        <v>21864240</v>
      </c>
      <c r="I35" s="24">
        <v>22075787</v>
      </c>
      <c r="J35" s="24">
        <v>67644871</v>
      </c>
      <c r="K35" s="24">
        <v>15922928</v>
      </c>
      <c r="L35" s="24">
        <v>16257929</v>
      </c>
      <c r="M35" s="24">
        <v>10539695</v>
      </c>
      <c r="N35" s="24">
        <v>42720552</v>
      </c>
      <c r="O35" s="24">
        <v>22217086</v>
      </c>
      <c r="P35" s="24">
        <v>23091714</v>
      </c>
      <c r="Q35" s="24">
        <v>27955779</v>
      </c>
      <c r="R35" s="24">
        <v>73264579</v>
      </c>
      <c r="S35" s="24"/>
      <c r="T35" s="24"/>
      <c r="U35" s="24"/>
      <c r="V35" s="24"/>
      <c r="W35" s="24">
        <v>183630002</v>
      </c>
      <c r="X35" s="24">
        <v>213297581</v>
      </c>
      <c r="Y35" s="24">
        <v>-29667579</v>
      </c>
      <c r="Z35" s="6">
        <v>-13.91</v>
      </c>
      <c r="AA35" s="22">
        <v>284396759</v>
      </c>
    </row>
    <row r="36" spans="1:27" ht="12.75">
      <c r="A36" s="5" t="s">
        <v>39</v>
      </c>
      <c r="B36" s="3"/>
      <c r="C36" s="22">
        <v>1396764</v>
      </c>
      <c r="D36" s="22"/>
      <c r="E36" s="23">
        <v>22141839</v>
      </c>
      <c r="F36" s="24">
        <v>22342196</v>
      </c>
      <c r="G36" s="24">
        <v>1059452</v>
      </c>
      <c r="H36" s="24">
        <v>1051252</v>
      </c>
      <c r="I36" s="24">
        <v>1033942</v>
      </c>
      <c r="J36" s="24">
        <v>3144646</v>
      </c>
      <c r="K36" s="24">
        <v>1316916</v>
      </c>
      <c r="L36" s="24">
        <v>21660</v>
      </c>
      <c r="M36" s="24">
        <v>1336181</v>
      </c>
      <c r="N36" s="24">
        <v>2674757</v>
      </c>
      <c r="O36" s="24">
        <v>1191376</v>
      </c>
      <c r="P36" s="24">
        <v>1342864</v>
      </c>
      <c r="Q36" s="24">
        <v>1140836</v>
      </c>
      <c r="R36" s="24">
        <v>3675076</v>
      </c>
      <c r="S36" s="24"/>
      <c r="T36" s="24"/>
      <c r="U36" s="24"/>
      <c r="V36" s="24"/>
      <c r="W36" s="24">
        <v>9494479</v>
      </c>
      <c r="X36" s="24">
        <v>16756646</v>
      </c>
      <c r="Y36" s="24">
        <v>-7262167</v>
      </c>
      <c r="Z36" s="6">
        <v>-43.34</v>
      </c>
      <c r="AA36" s="22">
        <v>22342196</v>
      </c>
    </row>
    <row r="37" spans="1:27" ht="12.75">
      <c r="A37" s="5" t="s">
        <v>40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/>
      <c r="AA37" s="25"/>
    </row>
    <row r="38" spans="1:27" ht="12.75">
      <c r="A38" s="2" t="s">
        <v>41</v>
      </c>
      <c r="B38" s="8"/>
      <c r="C38" s="19">
        <f aca="true" t="shared" si="7" ref="C38:Y38">SUM(C39:C41)</f>
        <v>16640200</v>
      </c>
      <c r="D38" s="19">
        <f>SUM(D39:D41)</f>
        <v>0</v>
      </c>
      <c r="E38" s="20">
        <f t="shared" si="7"/>
        <v>166791480</v>
      </c>
      <c r="F38" s="21">
        <f t="shared" si="7"/>
        <v>241669091</v>
      </c>
      <c r="G38" s="21">
        <f t="shared" si="7"/>
        <v>10551320</v>
      </c>
      <c r="H38" s="21">
        <f t="shared" si="7"/>
        <v>48212204</v>
      </c>
      <c r="I38" s="21">
        <f t="shared" si="7"/>
        <v>11559496</v>
      </c>
      <c r="J38" s="21">
        <f t="shared" si="7"/>
        <v>70323020</v>
      </c>
      <c r="K38" s="21">
        <f t="shared" si="7"/>
        <v>11562297</v>
      </c>
      <c r="L38" s="21">
        <f t="shared" si="7"/>
        <v>3768025</v>
      </c>
      <c r="M38" s="21">
        <f t="shared" si="7"/>
        <v>5527524</v>
      </c>
      <c r="N38" s="21">
        <f t="shared" si="7"/>
        <v>20857846</v>
      </c>
      <c r="O38" s="21">
        <f t="shared" si="7"/>
        <v>9029374</v>
      </c>
      <c r="P38" s="21">
        <f t="shared" si="7"/>
        <v>12843272</v>
      </c>
      <c r="Q38" s="21">
        <f t="shared" si="7"/>
        <v>14572156</v>
      </c>
      <c r="R38" s="21">
        <f t="shared" si="7"/>
        <v>36444802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127625668</v>
      </c>
      <c r="X38" s="21">
        <f t="shared" si="7"/>
        <v>180257507</v>
      </c>
      <c r="Y38" s="21">
        <f t="shared" si="7"/>
        <v>-52631839</v>
      </c>
      <c r="Z38" s="4">
        <f>+IF(X38&lt;&gt;0,+(Y38/X38)*100,0)</f>
        <v>-29.198139858885323</v>
      </c>
      <c r="AA38" s="19">
        <f>SUM(AA39:AA41)</f>
        <v>241669091</v>
      </c>
    </row>
    <row r="39" spans="1:27" ht="12.75">
      <c r="A39" s="5" t="s">
        <v>42</v>
      </c>
      <c r="B39" s="3"/>
      <c r="C39" s="22">
        <v>703929</v>
      </c>
      <c r="D39" s="22"/>
      <c r="E39" s="23">
        <v>63163844</v>
      </c>
      <c r="F39" s="24">
        <v>63989847</v>
      </c>
      <c r="G39" s="24">
        <v>4352633</v>
      </c>
      <c r="H39" s="24">
        <v>3885130</v>
      </c>
      <c r="I39" s="24">
        <v>5576514</v>
      </c>
      <c r="J39" s="24">
        <v>13814277</v>
      </c>
      <c r="K39" s="24">
        <v>3527797</v>
      </c>
      <c r="L39" s="24">
        <v>192498</v>
      </c>
      <c r="M39" s="24">
        <v>2953017</v>
      </c>
      <c r="N39" s="24">
        <v>6673312</v>
      </c>
      <c r="O39" s="24">
        <v>3297457</v>
      </c>
      <c r="P39" s="24">
        <v>3528852</v>
      </c>
      <c r="Q39" s="24">
        <v>4028911</v>
      </c>
      <c r="R39" s="24">
        <v>10855220</v>
      </c>
      <c r="S39" s="24"/>
      <c r="T39" s="24"/>
      <c r="U39" s="24"/>
      <c r="V39" s="24"/>
      <c r="W39" s="24">
        <v>31342809</v>
      </c>
      <c r="X39" s="24">
        <v>46998078</v>
      </c>
      <c r="Y39" s="24">
        <v>-15655269</v>
      </c>
      <c r="Z39" s="6">
        <v>-33.31</v>
      </c>
      <c r="AA39" s="22">
        <v>63989847</v>
      </c>
    </row>
    <row r="40" spans="1:27" ht="12.75">
      <c r="A40" s="5" t="s">
        <v>43</v>
      </c>
      <c r="B40" s="3"/>
      <c r="C40" s="22">
        <v>15480062</v>
      </c>
      <c r="D40" s="22"/>
      <c r="E40" s="23">
        <v>98409963</v>
      </c>
      <c r="F40" s="24">
        <v>172459963</v>
      </c>
      <c r="G40" s="24">
        <v>5892408</v>
      </c>
      <c r="H40" s="24">
        <v>44052116</v>
      </c>
      <c r="I40" s="24">
        <v>5709768</v>
      </c>
      <c r="J40" s="24">
        <v>55654292</v>
      </c>
      <c r="K40" s="24">
        <v>7752890</v>
      </c>
      <c r="L40" s="24">
        <v>3505530</v>
      </c>
      <c r="M40" s="24">
        <v>2313319</v>
      </c>
      <c r="N40" s="24">
        <v>13571739</v>
      </c>
      <c r="O40" s="24">
        <v>5476592</v>
      </c>
      <c r="P40" s="24">
        <v>8997811</v>
      </c>
      <c r="Q40" s="24">
        <v>10286333</v>
      </c>
      <c r="R40" s="24">
        <v>24760736</v>
      </c>
      <c r="S40" s="24"/>
      <c r="T40" s="24"/>
      <c r="U40" s="24"/>
      <c r="V40" s="24"/>
      <c r="W40" s="24">
        <v>93986767</v>
      </c>
      <c r="X40" s="24">
        <v>129344971</v>
      </c>
      <c r="Y40" s="24">
        <v>-35358204</v>
      </c>
      <c r="Z40" s="6">
        <v>-27.34</v>
      </c>
      <c r="AA40" s="22">
        <v>172459963</v>
      </c>
    </row>
    <row r="41" spans="1:27" ht="12.75">
      <c r="A41" s="5" t="s">
        <v>44</v>
      </c>
      <c r="B41" s="3"/>
      <c r="C41" s="22">
        <v>456209</v>
      </c>
      <c r="D41" s="22"/>
      <c r="E41" s="23">
        <v>5217673</v>
      </c>
      <c r="F41" s="24">
        <v>5219281</v>
      </c>
      <c r="G41" s="24">
        <v>306279</v>
      </c>
      <c r="H41" s="24">
        <v>274958</v>
      </c>
      <c r="I41" s="24">
        <v>273214</v>
      </c>
      <c r="J41" s="24">
        <v>854451</v>
      </c>
      <c r="K41" s="24">
        <v>281610</v>
      </c>
      <c r="L41" s="24">
        <v>69997</v>
      </c>
      <c r="M41" s="24">
        <v>261188</v>
      </c>
      <c r="N41" s="24">
        <v>612795</v>
      </c>
      <c r="O41" s="24">
        <v>255325</v>
      </c>
      <c r="P41" s="24">
        <v>316609</v>
      </c>
      <c r="Q41" s="24">
        <v>256912</v>
      </c>
      <c r="R41" s="24">
        <v>828846</v>
      </c>
      <c r="S41" s="24"/>
      <c r="T41" s="24"/>
      <c r="U41" s="24"/>
      <c r="V41" s="24"/>
      <c r="W41" s="24">
        <v>2296092</v>
      </c>
      <c r="X41" s="24">
        <v>3914458</v>
      </c>
      <c r="Y41" s="24">
        <v>-1618366</v>
      </c>
      <c r="Z41" s="6">
        <v>-41.34</v>
      </c>
      <c r="AA41" s="22">
        <v>5219281</v>
      </c>
    </row>
    <row r="42" spans="1:27" ht="12.75">
      <c r="A42" s="2" t="s">
        <v>45</v>
      </c>
      <c r="B42" s="8"/>
      <c r="C42" s="19">
        <f aca="true" t="shared" si="8" ref="C42:Y42">SUM(C43:C46)</f>
        <v>1657468636</v>
      </c>
      <c r="D42" s="19">
        <f>SUM(D43:D46)</f>
        <v>0</v>
      </c>
      <c r="E42" s="20">
        <f t="shared" si="8"/>
        <v>3653368709</v>
      </c>
      <c r="F42" s="21">
        <f t="shared" si="8"/>
        <v>3683899849</v>
      </c>
      <c r="G42" s="21">
        <f t="shared" si="8"/>
        <v>102776068</v>
      </c>
      <c r="H42" s="21">
        <f t="shared" si="8"/>
        <v>298445524</v>
      </c>
      <c r="I42" s="21">
        <f t="shared" si="8"/>
        <v>222944956</v>
      </c>
      <c r="J42" s="21">
        <f t="shared" si="8"/>
        <v>624166548</v>
      </c>
      <c r="K42" s="21">
        <f t="shared" si="8"/>
        <v>214573666</v>
      </c>
      <c r="L42" s="21">
        <f t="shared" si="8"/>
        <v>163591745</v>
      </c>
      <c r="M42" s="21">
        <f t="shared" si="8"/>
        <v>264698442</v>
      </c>
      <c r="N42" s="21">
        <f t="shared" si="8"/>
        <v>642863853</v>
      </c>
      <c r="O42" s="21">
        <f t="shared" si="8"/>
        <v>251776637</v>
      </c>
      <c r="P42" s="21">
        <f t="shared" si="8"/>
        <v>279315027</v>
      </c>
      <c r="Q42" s="21">
        <f t="shared" si="8"/>
        <v>242427400</v>
      </c>
      <c r="R42" s="21">
        <f t="shared" si="8"/>
        <v>773519064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2040549465</v>
      </c>
      <c r="X42" s="21">
        <f t="shared" si="8"/>
        <v>2762924872</v>
      </c>
      <c r="Y42" s="21">
        <f t="shared" si="8"/>
        <v>-722375407</v>
      </c>
      <c r="Z42" s="4">
        <f>+IF(X42&lt;&gt;0,+(Y42/X42)*100,0)</f>
        <v>-26.14531485530744</v>
      </c>
      <c r="AA42" s="19">
        <f>SUM(AA43:AA46)</f>
        <v>3683899849</v>
      </c>
    </row>
    <row r="43" spans="1:27" ht="12.75">
      <c r="A43" s="5" t="s">
        <v>46</v>
      </c>
      <c r="B43" s="3"/>
      <c r="C43" s="22">
        <v>1415003400</v>
      </c>
      <c r="D43" s="22"/>
      <c r="E43" s="23">
        <v>2209017604</v>
      </c>
      <c r="F43" s="24">
        <v>2181392838</v>
      </c>
      <c r="G43" s="24">
        <v>27953373</v>
      </c>
      <c r="H43" s="24">
        <v>217511259</v>
      </c>
      <c r="I43" s="24">
        <v>143805780</v>
      </c>
      <c r="J43" s="24">
        <v>389270412</v>
      </c>
      <c r="K43" s="24">
        <v>136327629</v>
      </c>
      <c r="L43" s="24">
        <v>155647400</v>
      </c>
      <c r="M43" s="24">
        <v>190026052</v>
      </c>
      <c r="N43" s="24">
        <v>482001081</v>
      </c>
      <c r="O43" s="24">
        <v>175938849</v>
      </c>
      <c r="P43" s="24">
        <v>180667028</v>
      </c>
      <c r="Q43" s="24">
        <v>177646931</v>
      </c>
      <c r="R43" s="24">
        <v>534252808</v>
      </c>
      <c r="S43" s="24"/>
      <c r="T43" s="24"/>
      <c r="U43" s="24"/>
      <c r="V43" s="24"/>
      <c r="W43" s="24">
        <v>1405524301</v>
      </c>
      <c r="X43" s="24">
        <v>1636044630</v>
      </c>
      <c r="Y43" s="24">
        <v>-230520329</v>
      </c>
      <c r="Z43" s="6">
        <v>-14.09</v>
      </c>
      <c r="AA43" s="22">
        <v>2181392838</v>
      </c>
    </row>
    <row r="44" spans="1:27" ht="12.75">
      <c r="A44" s="5" t="s">
        <v>47</v>
      </c>
      <c r="B44" s="3"/>
      <c r="C44" s="22">
        <v>126486430</v>
      </c>
      <c r="D44" s="22"/>
      <c r="E44" s="23">
        <v>976807984</v>
      </c>
      <c r="F44" s="24">
        <v>1003995057</v>
      </c>
      <c r="G44" s="24">
        <v>49541503</v>
      </c>
      <c r="H44" s="24">
        <v>51644406</v>
      </c>
      <c r="I44" s="24">
        <v>49361544</v>
      </c>
      <c r="J44" s="24">
        <v>150547453</v>
      </c>
      <c r="K44" s="24">
        <v>49764411</v>
      </c>
      <c r="L44" s="24">
        <v>3187286</v>
      </c>
      <c r="M44" s="24">
        <v>52183947</v>
      </c>
      <c r="N44" s="24">
        <v>105135644</v>
      </c>
      <c r="O44" s="24">
        <v>50742250</v>
      </c>
      <c r="P44" s="24">
        <v>75045767</v>
      </c>
      <c r="Q44" s="24">
        <v>45658159</v>
      </c>
      <c r="R44" s="24">
        <v>171446176</v>
      </c>
      <c r="S44" s="24"/>
      <c r="T44" s="24"/>
      <c r="U44" s="24"/>
      <c r="V44" s="24"/>
      <c r="W44" s="24">
        <v>427129273</v>
      </c>
      <c r="X44" s="24">
        <v>752996274</v>
      </c>
      <c r="Y44" s="24">
        <v>-325867001</v>
      </c>
      <c r="Z44" s="6">
        <v>-43.28</v>
      </c>
      <c r="AA44" s="22">
        <v>1003995057</v>
      </c>
    </row>
    <row r="45" spans="1:27" ht="12.75">
      <c r="A45" s="5" t="s">
        <v>48</v>
      </c>
      <c r="B45" s="3"/>
      <c r="C45" s="25">
        <v>75604327</v>
      </c>
      <c r="D45" s="25"/>
      <c r="E45" s="26">
        <v>215665887</v>
      </c>
      <c r="F45" s="27">
        <v>214815378</v>
      </c>
      <c r="G45" s="27">
        <v>8015086</v>
      </c>
      <c r="H45" s="27">
        <v>6671650</v>
      </c>
      <c r="I45" s="27">
        <v>7793688</v>
      </c>
      <c r="J45" s="27">
        <v>22480424</v>
      </c>
      <c r="K45" s="27">
        <v>7199021</v>
      </c>
      <c r="L45" s="27">
        <v>461052</v>
      </c>
      <c r="M45" s="27">
        <v>2979585</v>
      </c>
      <c r="N45" s="27">
        <v>10639658</v>
      </c>
      <c r="O45" s="27">
        <v>10049495</v>
      </c>
      <c r="P45" s="27">
        <v>948168</v>
      </c>
      <c r="Q45" s="27">
        <v>686048</v>
      </c>
      <c r="R45" s="27">
        <v>11683711</v>
      </c>
      <c r="S45" s="27"/>
      <c r="T45" s="27"/>
      <c r="U45" s="27"/>
      <c r="V45" s="27"/>
      <c r="W45" s="27">
        <v>44803793</v>
      </c>
      <c r="X45" s="27">
        <v>161111538</v>
      </c>
      <c r="Y45" s="27">
        <v>-116307745</v>
      </c>
      <c r="Z45" s="7">
        <v>-72.19</v>
      </c>
      <c r="AA45" s="25">
        <v>214815378</v>
      </c>
    </row>
    <row r="46" spans="1:27" ht="12.75">
      <c r="A46" s="5" t="s">
        <v>49</v>
      </c>
      <c r="B46" s="3"/>
      <c r="C46" s="22">
        <v>40374479</v>
      </c>
      <c r="D46" s="22"/>
      <c r="E46" s="23">
        <v>251877234</v>
      </c>
      <c r="F46" s="24">
        <v>283696576</v>
      </c>
      <c r="G46" s="24">
        <v>17266106</v>
      </c>
      <c r="H46" s="24">
        <v>22618209</v>
      </c>
      <c r="I46" s="24">
        <v>21983944</v>
      </c>
      <c r="J46" s="24">
        <v>61868259</v>
      </c>
      <c r="K46" s="24">
        <v>21282605</v>
      </c>
      <c r="L46" s="24">
        <v>4296007</v>
      </c>
      <c r="M46" s="24">
        <v>19508858</v>
      </c>
      <c r="N46" s="24">
        <v>45087470</v>
      </c>
      <c r="O46" s="24">
        <v>15046043</v>
      </c>
      <c r="P46" s="24">
        <v>22654064</v>
      </c>
      <c r="Q46" s="24">
        <v>18436262</v>
      </c>
      <c r="R46" s="24">
        <v>56136369</v>
      </c>
      <c r="S46" s="24"/>
      <c r="T46" s="24"/>
      <c r="U46" s="24"/>
      <c r="V46" s="24"/>
      <c r="W46" s="24">
        <v>163092098</v>
      </c>
      <c r="X46" s="24">
        <v>212772430</v>
      </c>
      <c r="Y46" s="24">
        <v>-49680332</v>
      </c>
      <c r="Z46" s="6">
        <v>-23.35</v>
      </c>
      <c r="AA46" s="22">
        <v>283696576</v>
      </c>
    </row>
    <row r="47" spans="1:27" ht="12.75">
      <c r="A47" s="2" t="s">
        <v>50</v>
      </c>
      <c r="B47" s="8" t="s">
        <v>51</v>
      </c>
      <c r="C47" s="19"/>
      <c r="D47" s="19"/>
      <c r="E47" s="20">
        <v>952424</v>
      </c>
      <c r="F47" s="21">
        <v>952424</v>
      </c>
      <c r="G47" s="21">
        <v>25619</v>
      </c>
      <c r="H47" s="21"/>
      <c r="I47" s="21"/>
      <c r="J47" s="21">
        <v>25619</v>
      </c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>
        <v>25619</v>
      </c>
      <c r="X47" s="21">
        <v>714317</v>
      </c>
      <c r="Y47" s="21">
        <v>-688698</v>
      </c>
      <c r="Z47" s="4">
        <v>-96.41</v>
      </c>
      <c r="AA47" s="19">
        <v>952424</v>
      </c>
    </row>
    <row r="48" spans="1:27" ht="12.75">
      <c r="A48" s="9" t="s">
        <v>55</v>
      </c>
      <c r="B48" s="10" t="s">
        <v>56</v>
      </c>
      <c r="C48" s="40">
        <f aca="true" t="shared" si="9" ref="C48:Y48">+C28+C32+C38+C42+C47</f>
        <v>1779036860</v>
      </c>
      <c r="D48" s="40">
        <f>+D28+D32+D38+D42+D47</f>
        <v>0</v>
      </c>
      <c r="E48" s="41">
        <f t="shared" si="9"/>
        <v>5041218328</v>
      </c>
      <c r="F48" s="42">
        <f t="shared" si="9"/>
        <v>5183508072</v>
      </c>
      <c r="G48" s="42">
        <f t="shared" si="9"/>
        <v>190639855</v>
      </c>
      <c r="H48" s="42">
        <f t="shared" si="9"/>
        <v>412567227</v>
      </c>
      <c r="I48" s="42">
        <f t="shared" si="9"/>
        <v>322551909</v>
      </c>
      <c r="J48" s="42">
        <f t="shared" si="9"/>
        <v>925758991</v>
      </c>
      <c r="K48" s="42">
        <f t="shared" si="9"/>
        <v>286808891</v>
      </c>
      <c r="L48" s="42">
        <f t="shared" si="9"/>
        <v>194108780</v>
      </c>
      <c r="M48" s="42">
        <f t="shared" si="9"/>
        <v>332382474</v>
      </c>
      <c r="N48" s="42">
        <f t="shared" si="9"/>
        <v>813300145</v>
      </c>
      <c r="O48" s="42">
        <f t="shared" si="9"/>
        <v>327223077</v>
      </c>
      <c r="P48" s="42">
        <f t="shared" si="9"/>
        <v>373199418</v>
      </c>
      <c r="Q48" s="42">
        <f t="shared" si="9"/>
        <v>337818472</v>
      </c>
      <c r="R48" s="42">
        <f t="shared" si="9"/>
        <v>1038240967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2777300103</v>
      </c>
      <c r="X48" s="42">
        <f t="shared" si="9"/>
        <v>3885967686</v>
      </c>
      <c r="Y48" s="42">
        <f t="shared" si="9"/>
        <v>-1108667583</v>
      </c>
      <c r="Z48" s="43">
        <f>+IF(X48&lt;&gt;0,+(Y48/X48)*100,0)</f>
        <v>-28.53002578982331</v>
      </c>
      <c r="AA48" s="40">
        <f>+AA28+AA32+AA38+AA42+AA47</f>
        <v>5183508072</v>
      </c>
    </row>
    <row r="49" spans="1:27" ht="12.75">
      <c r="A49" s="14" t="s">
        <v>76</v>
      </c>
      <c r="B49" s="15"/>
      <c r="C49" s="44">
        <f aca="true" t="shared" si="10" ref="C49:Y49">+C25-C48</f>
        <v>-1101632725</v>
      </c>
      <c r="D49" s="44">
        <f>+D25-D48</f>
        <v>0</v>
      </c>
      <c r="E49" s="45">
        <f t="shared" si="10"/>
        <v>642425670</v>
      </c>
      <c r="F49" s="46">
        <f t="shared" si="10"/>
        <v>626021377</v>
      </c>
      <c r="G49" s="46">
        <f t="shared" si="10"/>
        <v>172656721</v>
      </c>
      <c r="H49" s="46">
        <f t="shared" si="10"/>
        <v>-133767041</v>
      </c>
      <c r="I49" s="46">
        <f t="shared" si="10"/>
        <v>-49169120</v>
      </c>
      <c r="J49" s="46">
        <f t="shared" si="10"/>
        <v>-10279440</v>
      </c>
      <c r="K49" s="46">
        <f t="shared" si="10"/>
        <v>33928492</v>
      </c>
      <c r="L49" s="46">
        <f t="shared" si="10"/>
        <v>117055046</v>
      </c>
      <c r="M49" s="46">
        <f t="shared" si="10"/>
        <v>314802892</v>
      </c>
      <c r="N49" s="46">
        <f t="shared" si="10"/>
        <v>465786430</v>
      </c>
      <c r="O49" s="46">
        <f t="shared" si="10"/>
        <v>10974799</v>
      </c>
      <c r="P49" s="46">
        <f t="shared" si="10"/>
        <v>24220233</v>
      </c>
      <c r="Q49" s="46">
        <f t="shared" si="10"/>
        <v>20407877</v>
      </c>
      <c r="R49" s="46">
        <f t="shared" si="10"/>
        <v>55602909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511109899</v>
      </c>
      <c r="X49" s="46">
        <f>IF(F25=F48,0,X25-X48)</f>
        <v>471179395</v>
      </c>
      <c r="Y49" s="46">
        <f t="shared" si="10"/>
        <v>39930504</v>
      </c>
      <c r="Z49" s="47">
        <f>+IF(X49&lt;&gt;0,+(Y49/X49)*100,0)</f>
        <v>8.474586202989627</v>
      </c>
      <c r="AA49" s="44">
        <f>+AA25-AA48</f>
        <v>626021377</v>
      </c>
    </row>
    <row r="50" spans="1:27" ht="12.75">
      <c r="A50" s="16" t="s">
        <v>77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2.75">
      <c r="A51" s="17" t="s">
        <v>78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2.75">
      <c r="A52" s="18" t="s">
        <v>79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2.75">
      <c r="A53" s="17" t="s">
        <v>80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81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2.7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2.7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2.7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2.7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2.7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2.7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cellComments="atEnd" horizontalDpi="600" verticalDpi="600" orientation="landscape" paperSize="9" scale="7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53" t="s">
        <v>70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82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/>
      <c r="C3" s="32" t="s">
        <v>6</v>
      </c>
      <c r="D3" s="32" t="s">
        <v>6</v>
      </c>
      <c r="E3" s="33" t="s">
        <v>7</v>
      </c>
      <c r="F3" s="34" t="s">
        <v>8</v>
      </c>
      <c r="G3" s="34" t="s">
        <v>9</v>
      </c>
      <c r="H3" s="34" t="s">
        <v>10</v>
      </c>
      <c r="I3" s="34" t="s">
        <v>11</v>
      </c>
      <c r="J3" s="34" t="s">
        <v>12</v>
      </c>
      <c r="K3" s="34" t="s">
        <v>13</v>
      </c>
      <c r="L3" s="34" t="s">
        <v>14</v>
      </c>
      <c r="M3" s="34" t="s">
        <v>15</v>
      </c>
      <c r="N3" s="34" t="s">
        <v>16</v>
      </c>
      <c r="O3" s="34" t="s">
        <v>17</v>
      </c>
      <c r="P3" s="34" t="s">
        <v>18</v>
      </c>
      <c r="Q3" s="34" t="s">
        <v>19</v>
      </c>
      <c r="R3" s="34" t="s">
        <v>20</v>
      </c>
      <c r="S3" s="34" t="s">
        <v>21</v>
      </c>
      <c r="T3" s="34" t="s">
        <v>22</v>
      </c>
      <c r="U3" s="34" t="s">
        <v>23</v>
      </c>
      <c r="V3" s="34" t="s">
        <v>24</v>
      </c>
      <c r="W3" s="34" t="s">
        <v>25</v>
      </c>
      <c r="X3" s="34" t="s">
        <v>26</v>
      </c>
      <c r="Y3" s="34" t="s">
        <v>27</v>
      </c>
      <c r="Z3" s="34" t="s">
        <v>28</v>
      </c>
      <c r="AA3" s="35" t="s">
        <v>29</v>
      </c>
    </row>
    <row r="4" spans="1:27" ht="12.75">
      <c r="A4" s="12" t="s">
        <v>30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2.75">
      <c r="A5" s="2" t="s">
        <v>31</v>
      </c>
      <c r="B5" s="3"/>
      <c r="C5" s="19">
        <f aca="true" t="shared" si="0" ref="C5:Y5">SUM(C6:C8)</f>
        <v>937757535</v>
      </c>
      <c r="D5" s="19">
        <f>SUM(D6:D8)</f>
        <v>0</v>
      </c>
      <c r="E5" s="20">
        <f t="shared" si="0"/>
        <v>855461012</v>
      </c>
      <c r="F5" s="21">
        <f t="shared" si="0"/>
        <v>1025293748</v>
      </c>
      <c r="G5" s="21">
        <f t="shared" si="0"/>
        <v>67720405</v>
      </c>
      <c r="H5" s="21">
        <f t="shared" si="0"/>
        <v>142451912</v>
      </c>
      <c r="I5" s="21">
        <f t="shared" si="0"/>
        <v>24634824</v>
      </c>
      <c r="J5" s="21">
        <f t="shared" si="0"/>
        <v>234807141</v>
      </c>
      <c r="K5" s="21">
        <f t="shared" si="0"/>
        <v>41387637</v>
      </c>
      <c r="L5" s="21">
        <f t="shared" si="0"/>
        <v>213379340</v>
      </c>
      <c r="M5" s="21">
        <f t="shared" si="0"/>
        <v>39470431</v>
      </c>
      <c r="N5" s="21">
        <f t="shared" si="0"/>
        <v>294237408</v>
      </c>
      <c r="O5" s="21">
        <f t="shared" si="0"/>
        <v>116994898</v>
      </c>
      <c r="P5" s="21">
        <f t="shared" si="0"/>
        <v>33912381</v>
      </c>
      <c r="Q5" s="21">
        <f t="shared" si="0"/>
        <v>34043692</v>
      </c>
      <c r="R5" s="21">
        <f t="shared" si="0"/>
        <v>184950971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713995520</v>
      </c>
      <c r="X5" s="21">
        <f t="shared" si="0"/>
        <v>759972166</v>
      </c>
      <c r="Y5" s="21">
        <f t="shared" si="0"/>
        <v>-45976646</v>
      </c>
      <c r="Z5" s="4">
        <f>+IF(X5&lt;&gt;0,+(Y5/X5)*100,0)</f>
        <v>-6.049780249451926</v>
      </c>
      <c r="AA5" s="19">
        <f>SUM(AA6:AA8)</f>
        <v>1025293748</v>
      </c>
    </row>
    <row r="6" spans="1:27" ht="12.75">
      <c r="A6" s="5" t="s">
        <v>32</v>
      </c>
      <c r="B6" s="3"/>
      <c r="C6" s="22">
        <v>107151787</v>
      </c>
      <c r="D6" s="22"/>
      <c r="E6" s="23">
        <v>3897716</v>
      </c>
      <c r="F6" s="24">
        <v>39808097</v>
      </c>
      <c r="G6" s="24">
        <v>31279</v>
      </c>
      <c r="H6" s="24">
        <v>16570</v>
      </c>
      <c r="I6" s="24">
        <v>79945</v>
      </c>
      <c r="J6" s="24">
        <v>127794</v>
      </c>
      <c r="K6" s="24">
        <v>34663</v>
      </c>
      <c r="L6" s="24">
        <v>27010</v>
      </c>
      <c r="M6" s="24">
        <v>10624</v>
      </c>
      <c r="N6" s="24">
        <v>72297</v>
      </c>
      <c r="O6" s="24">
        <v>19172</v>
      </c>
      <c r="P6" s="24">
        <v>313490</v>
      </c>
      <c r="Q6" s="24">
        <v>128143</v>
      </c>
      <c r="R6" s="24">
        <v>460805</v>
      </c>
      <c r="S6" s="24"/>
      <c r="T6" s="24"/>
      <c r="U6" s="24"/>
      <c r="V6" s="24"/>
      <c r="W6" s="24">
        <v>660896</v>
      </c>
      <c r="X6" s="24">
        <v>17287444</v>
      </c>
      <c r="Y6" s="24">
        <v>-16626548</v>
      </c>
      <c r="Z6" s="6">
        <v>-96.18</v>
      </c>
      <c r="AA6" s="22">
        <v>39808097</v>
      </c>
    </row>
    <row r="7" spans="1:27" ht="12.75">
      <c r="A7" s="5" t="s">
        <v>33</v>
      </c>
      <c r="B7" s="3"/>
      <c r="C7" s="25">
        <v>830605748</v>
      </c>
      <c r="D7" s="25"/>
      <c r="E7" s="26">
        <v>851563296</v>
      </c>
      <c r="F7" s="27">
        <v>985485651</v>
      </c>
      <c r="G7" s="27">
        <v>67689126</v>
      </c>
      <c r="H7" s="27">
        <v>142435342</v>
      </c>
      <c r="I7" s="27">
        <v>24554879</v>
      </c>
      <c r="J7" s="27">
        <v>234679347</v>
      </c>
      <c r="K7" s="27">
        <v>41352974</v>
      </c>
      <c r="L7" s="27">
        <v>213352330</v>
      </c>
      <c r="M7" s="27">
        <v>39459807</v>
      </c>
      <c r="N7" s="27">
        <v>294165111</v>
      </c>
      <c r="O7" s="27">
        <v>116975726</v>
      </c>
      <c r="P7" s="27">
        <v>33598891</v>
      </c>
      <c r="Q7" s="27">
        <v>33915549</v>
      </c>
      <c r="R7" s="27">
        <v>184490166</v>
      </c>
      <c r="S7" s="27"/>
      <c r="T7" s="27"/>
      <c r="U7" s="27"/>
      <c r="V7" s="27"/>
      <c r="W7" s="27">
        <v>713334624</v>
      </c>
      <c r="X7" s="27">
        <v>742684722</v>
      </c>
      <c r="Y7" s="27">
        <v>-29350098</v>
      </c>
      <c r="Z7" s="7">
        <v>-3.95</v>
      </c>
      <c r="AA7" s="25">
        <v>985485651</v>
      </c>
    </row>
    <row r="8" spans="1:27" ht="12.75">
      <c r="A8" s="5" t="s">
        <v>34</v>
      </c>
      <c r="B8" s="3"/>
      <c r="C8" s="22"/>
      <c r="D8" s="22"/>
      <c r="E8" s="23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6"/>
      <c r="AA8" s="22"/>
    </row>
    <row r="9" spans="1:27" ht="12.75">
      <c r="A9" s="2" t="s">
        <v>35</v>
      </c>
      <c r="B9" s="3"/>
      <c r="C9" s="19">
        <f aca="true" t="shared" si="1" ref="C9:Y9">SUM(C10:C14)</f>
        <v>37108972</v>
      </c>
      <c r="D9" s="19">
        <f>SUM(D10:D14)</f>
        <v>0</v>
      </c>
      <c r="E9" s="20">
        <f t="shared" si="1"/>
        <v>30666135</v>
      </c>
      <c r="F9" s="21">
        <f t="shared" si="1"/>
        <v>49799135</v>
      </c>
      <c r="G9" s="21">
        <f t="shared" si="1"/>
        <v>1105746</v>
      </c>
      <c r="H9" s="21">
        <f t="shared" si="1"/>
        <v>1366741</v>
      </c>
      <c r="I9" s="21">
        <f t="shared" si="1"/>
        <v>740451</v>
      </c>
      <c r="J9" s="21">
        <f t="shared" si="1"/>
        <v>3212938</v>
      </c>
      <c r="K9" s="21">
        <f t="shared" si="1"/>
        <v>1550451</v>
      </c>
      <c r="L9" s="21">
        <f t="shared" si="1"/>
        <v>5267357</v>
      </c>
      <c r="M9" s="21">
        <f t="shared" si="1"/>
        <v>1261742</v>
      </c>
      <c r="N9" s="21">
        <f t="shared" si="1"/>
        <v>8079550</v>
      </c>
      <c r="O9" s="21">
        <f t="shared" si="1"/>
        <v>3986366</v>
      </c>
      <c r="P9" s="21">
        <f t="shared" si="1"/>
        <v>1263320</v>
      </c>
      <c r="Q9" s="21">
        <f t="shared" si="1"/>
        <v>2480880</v>
      </c>
      <c r="R9" s="21">
        <f t="shared" si="1"/>
        <v>7730566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19023054</v>
      </c>
      <c r="X9" s="21">
        <f t="shared" si="1"/>
        <v>38978286</v>
      </c>
      <c r="Y9" s="21">
        <f t="shared" si="1"/>
        <v>-19955232</v>
      </c>
      <c r="Z9" s="4">
        <f>+IF(X9&lt;&gt;0,+(Y9/X9)*100,0)</f>
        <v>-51.19576576558549</v>
      </c>
      <c r="AA9" s="19">
        <f>SUM(AA10:AA14)</f>
        <v>49799135</v>
      </c>
    </row>
    <row r="10" spans="1:27" ht="12.75">
      <c r="A10" s="5" t="s">
        <v>36</v>
      </c>
      <c r="B10" s="3"/>
      <c r="C10" s="22">
        <v>3484232</v>
      </c>
      <c r="D10" s="22"/>
      <c r="E10" s="23">
        <v>662568</v>
      </c>
      <c r="F10" s="24">
        <v>1642568</v>
      </c>
      <c r="G10" s="24">
        <v>137067</v>
      </c>
      <c r="H10" s="24">
        <v>135188</v>
      </c>
      <c r="I10" s="24">
        <v>122106</v>
      </c>
      <c r="J10" s="24">
        <v>394361</v>
      </c>
      <c r="K10" s="24">
        <v>302273</v>
      </c>
      <c r="L10" s="24">
        <v>155307</v>
      </c>
      <c r="M10" s="24">
        <v>182507</v>
      </c>
      <c r="N10" s="24">
        <v>640087</v>
      </c>
      <c r="O10" s="24">
        <v>144977</v>
      </c>
      <c r="P10" s="24">
        <v>248821</v>
      </c>
      <c r="Q10" s="24">
        <v>103368</v>
      </c>
      <c r="R10" s="24">
        <v>497166</v>
      </c>
      <c r="S10" s="24"/>
      <c r="T10" s="24"/>
      <c r="U10" s="24"/>
      <c r="V10" s="24"/>
      <c r="W10" s="24">
        <v>1531614</v>
      </c>
      <c r="X10" s="24">
        <v>1064426</v>
      </c>
      <c r="Y10" s="24">
        <v>467188</v>
      </c>
      <c r="Z10" s="6">
        <v>43.89</v>
      </c>
      <c r="AA10" s="22">
        <v>1642568</v>
      </c>
    </row>
    <row r="11" spans="1:27" ht="12.75">
      <c r="A11" s="5" t="s">
        <v>37</v>
      </c>
      <c r="B11" s="3"/>
      <c r="C11" s="22">
        <v>2887493</v>
      </c>
      <c r="D11" s="22"/>
      <c r="E11" s="23">
        <v>15627255</v>
      </c>
      <c r="F11" s="24">
        <v>18627255</v>
      </c>
      <c r="G11" s="24">
        <v>8292</v>
      </c>
      <c r="H11" s="24">
        <v>41086</v>
      </c>
      <c r="I11" s="24">
        <v>10862</v>
      </c>
      <c r="J11" s="24">
        <v>60240</v>
      </c>
      <c r="K11" s="24">
        <v>136076</v>
      </c>
      <c r="L11" s="24">
        <v>160428</v>
      </c>
      <c r="M11" s="24">
        <v>51541</v>
      </c>
      <c r="N11" s="24">
        <v>348045</v>
      </c>
      <c r="O11" s="24">
        <v>37165</v>
      </c>
      <c r="P11" s="24">
        <v>41475</v>
      </c>
      <c r="Q11" s="24">
        <v>35563</v>
      </c>
      <c r="R11" s="24">
        <v>114203</v>
      </c>
      <c r="S11" s="24"/>
      <c r="T11" s="24"/>
      <c r="U11" s="24"/>
      <c r="V11" s="24"/>
      <c r="W11" s="24">
        <v>522488</v>
      </c>
      <c r="X11" s="24">
        <v>13595448</v>
      </c>
      <c r="Y11" s="24">
        <v>-13072960</v>
      </c>
      <c r="Z11" s="6">
        <v>-96.16</v>
      </c>
      <c r="AA11" s="22">
        <v>18627255</v>
      </c>
    </row>
    <row r="12" spans="1:27" ht="12.75">
      <c r="A12" s="5" t="s">
        <v>38</v>
      </c>
      <c r="B12" s="3"/>
      <c r="C12" s="22">
        <v>30737247</v>
      </c>
      <c r="D12" s="22"/>
      <c r="E12" s="23">
        <v>14376312</v>
      </c>
      <c r="F12" s="24">
        <v>29529312</v>
      </c>
      <c r="G12" s="24">
        <v>960387</v>
      </c>
      <c r="H12" s="24">
        <v>1190467</v>
      </c>
      <c r="I12" s="24">
        <v>607483</v>
      </c>
      <c r="J12" s="24">
        <v>2758337</v>
      </c>
      <c r="K12" s="24">
        <v>1112102</v>
      </c>
      <c r="L12" s="24">
        <v>4951622</v>
      </c>
      <c r="M12" s="24">
        <v>1027694</v>
      </c>
      <c r="N12" s="24">
        <v>7091418</v>
      </c>
      <c r="O12" s="24">
        <v>3804224</v>
      </c>
      <c r="P12" s="24">
        <v>973024</v>
      </c>
      <c r="Q12" s="24">
        <v>2341949</v>
      </c>
      <c r="R12" s="24">
        <v>7119197</v>
      </c>
      <c r="S12" s="24"/>
      <c r="T12" s="24"/>
      <c r="U12" s="24"/>
      <c r="V12" s="24"/>
      <c r="W12" s="24">
        <v>16968952</v>
      </c>
      <c r="X12" s="24">
        <v>24318412</v>
      </c>
      <c r="Y12" s="24">
        <v>-7349460</v>
      </c>
      <c r="Z12" s="6">
        <v>-30.22</v>
      </c>
      <c r="AA12" s="22">
        <v>29529312</v>
      </c>
    </row>
    <row r="13" spans="1:27" ht="12.75">
      <c r="A13" s="5" t="s">
        <v>39</v>
      </c>
      <c r="B13" s="3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/>
      <c r="AA13" s="22"/>
    </row>
    <row r="14" spans="1:27" ht="12.75">
      <c r="A14" s="5" t="s">
        <v>40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/>
      <c r="AA14" s="25"/>
    </row>
    <row r="15" spans="1:27" ht="12.75">
      <c r="A15" s="2" t="s">
        <v>41</v>
      </c>
      <c r="B15" s="8"/>
      <c r="C15" s="19">
        <f aca="true" t="shared" si="2" ref="C15:Y15">SUM(C16:C18)</f>
        <v>28675811</v>
      </c>
      <c r="D15" s="19">
        <f>SUM(D16:D18)</f>
        <v>0</v>
      </c>
      <c r="E15" s="20">
        <f t="shared" si="2"/>
        <v>60512974</v>
      </c>
      <c r="F15" s="21">
        <f t="shared" si="2"/>
        <v>57512974</v>
      </c>
      <c r="G15" s="21">
        <f t="shared" si="2"/>
        <v>291145</v>
      </c>
      <c r="H15" s="21">
        <f t="shared" si="2"/>
        <v>362539</v>
      </c>
      <c r="I15" s="21">
        <f t="shared" si="2"/>
        <v>363277</v>
      </c>
      <c r="J15" s="21">
        <f t="shared" si="2"/>
        <v>1016961</v>
      </c>
      <c r="K15" s="21">
        <f t="shared" si="2"/>
        <v>476509</v>
      </c>
      <c r="L15" s="21">
        <f t="shared" si="2"/>
        <v>4813440</v>
      </c>
      <c r="M15" s="21">
        <f t="shared" si="2"/>
        <v>532458</v>
      </c>
      <c r="N15" s="21">
        <f t="shared" si="2"/>
        <v>5822407</v>
      </c>
      <c r="O15" s="21">
        <f t="shared" si="2"/>
        <v>8436111</v>
      </c>
      <c r="P15" s="21">
        <f t="shared" si="2"/>
        <v>5315736</v>
      </c>
      <c r="Q15" s="21">
        <f t="shared" si="2"/>
        <v>598412</v>
      </c>
      <c r="R15" s="21">
        <f t="shared" si="2"/>
        <v>14350259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21189627</v>
      </c>
      <c r="X15" s="21">
        <f t="shared" si="2"/>
        <v>43509732</v>
      </c>
      <c r="Y15" s="21">
        <f t="shared" si="2"/>
        <v>-22320105</v>
      </c>
      <c r="Z15" s="4">
        <f>+IF(X15&lt;&gt;0,+(Y15/X15)*100,0)</f>
        <v>-51.29910935787883</v>
      </c>
      <c r="AA15" s="19">
        <f>SUM(AA16:AA18)</f>
        <v>57512974</v>
      </c>
    </row>
    <row r="16" spans="1:27" ht="12.75">
      <c r="A16" s="5" t="s">
        <v>42</v>
      </c>
      <c r="B16" s="3"/>
      <c r="C16" s="22">
        <v>8012689</v>
      </c>
      <c r="D16" s="22"/>
      <c r="E16" s="23">
        <v>9100814</v>
      </c>
      <c r="F16" s="24">
        <v>9100814</v>
      </c>
      <c r="G16" s="24">
        <v>291145</v>
      </c>
      <c r="H16" s="24">
        <v>345483</v>
      </c>
      <c r="I16" s="24">
        <v>356625</v>
      </c>
      <c r="J16" s="24">
        <v>993253</v>
      </c>
      <c r="K16" s="24">
        <v>450332</v>
      </c>
      <c r="L16" s="24">
        <v>1979178</v>
      </c>
      <c r="M16" s="24">
        <v>332476</v>
      </c>
      <c r="N16" s="24">
        <v>2761986</v>
      </c>
      <c r="O16" s="24">
        <v>1573917</v>
      </c>
      <c r="P16" s="24">
        <v>671848</v>
      </c>
      <c r="Q16" s="24">
        <v>567171</v>
      </c>
      <c r="R16" s="24">
        <v>2812936</v>
      </c>
      <c r="S16" s="24"/>
      <c r="T16" s="24"/>
      <c r="U16" s="24"/>
      <c r="V16" s="24"/>
      <c r="W16" s="24">
        <v>6568175</v>
      </c>
      <c r="X16" s="24">
        <v>6825618</v>
      </c>
      <c r="Y16" s="24">
        <v>-257443</v>
      </c>
      <c r="Z16" s="6">
        <v>-3.77</v>
      </c>
      <c r="AA16" s="22">
        <v>9100814</v>
      </c>
    </row>
    <row r="17" spans="1:27" ht="12.75">
      <c r="A17" s="5" t="s">
        <v>43</v>
      </c>
      <c r="B17" s="3"/>
      <c r="C17" s="22">
        <v>20477120</v>
      </c>
      <c r="D17" s="22"/>
      <c r="E17" s="23">
        <v>51395078</v>
      </c>
      <c r="F17" s="24">
        <v>48395078</v>
      </c>
      <c r="G17" s="24"/>
      <c r="H17" s="24"/>
      <c r="I17" s="24"/>
      <c r="J17" s="24"/>
      <c r="K17" s="24"/>
      <c r="L17" s="24">
        <v>2819373</v>
      </c>
      <c r="M17" s="24">
        <v>146516</v>
      </c>
      <c r="N17" s="24">
        <v>2965889</v>
      </c>
      <c r="O17" s="24">
        <v>6850848</v>
      </c>
      <c r="P17" s="24">
        <v>4637868</v>
      </c>
      <c r="Q17" s="24">
        <v>20000</v>
      </c>
      <c r="R17" s="24">
        <v>11508716</v>
      </c>
      <c r="S17" s="24"/>
      <c r="T17" s="24"/>
      <c r="U17" s="24"/>
      <c r="V17" s="24"/>
      <c r="W17" s="24">
        <v>14474605</v>
      </c>
      <c r="X17" s="24">
        <v>36671307</v>
      </c>
      <c r="Y17" s="24">
        <v>-22196702</v>
      </c>
      <c r="Z17" s="6">
        <v>-60.53</v>
      </c>
      <c r="AA17" s="22">
        <v>48395078</v>
      </c>
    </row>
    <row r="18" spans="1:27" ht="12.75">
      <c r="A18" s="5" t="s">
        <v>44</v>
      </c>
      <c r="B18" s="3"/>
      <c r="C18" s="22">
        <v>186002</v>
      </c>
      <c r="D18" s="22"/>
      <c r="E18" s="23">
        <v>17082</v>
      </c>
      <c r="F18" s="24">
        <v>17082</v>
      </c>
      <c r="G18" s="24"/>
      <c r="H18" s="24">
        <v>17056</v>
      </c>
      <c r="I18" s="24">
        <v>6652</v>
      </c>
      <c r="J18" s="24">
        <v>23708</v>
      </c>
      <c r="K18" s="24">
        <v>26177</v>
      </c>
      <c r="L18" s="24">
        <v>14889</v>
      </c>
      <c r="M18" s="24">
        <v>53466</v>
      </c>
      <c r="N18" s="24">
        <v>94532</v>
      </c>
      <c r="O18" s="24">
        <v>11346</v>
      </c>
      <c r="P18" s="24">
        <v>6020</v>
      </c>
      <c r="Q18" s="24">
        <v>11241</v>
      </c>
      <c r="R18" s="24">
        <v>28607</v>
      </c>
      <c r="S18" s="24"/>
      <c r="T18" s="24"/>
      <c r="U18" s="24"/>
      <c r="V18" s="24"/>
      <c r="W18" s="24">
        <v>146847</v>
      </c>
      <c r="X18" s="24">
        <v>12807</v>
      </c>
      <c r="Y18" s="24">
        <v>134040</v>
      </c>
      <c r="Z18" s="6">
        <v>1046.62</v>
      </c>
      <c r="AA18" s="22">
        <v>17082</v>
      </c>
    </row>
    <row r="19" spans="1:27" ht="12.75">
      <c r="A19" s="2" t="s">
        <v>45</v>
      </c>
      <c r="B19" s="8"/>
      <c r="C19" s="19">
        <f aca="true" t="shared" si="3" ref="C19:Y19">SUM(C20:C23)</f>
        <v>1939030070</v>
      </c>
      <c r="D19" s="19">
        <f>SUM(D20:D23)</f>
        <v>0</v>
      </c>
      <c r="E19" s="20">
        <f t="shared" si="3"/>
        <v>1892533324</v>
      </c>
      <c r="F19" s="21">
        <f t="shared" si="3"/>
        <v>1964483412</v>
      </c>
      <c r="G19" s="21">
        <f t="shared" si="3"/>
        <v>159994411</v>
      </c>
      <c r="H19" s="21">
        <f t="shared" si="3"/>
        <v>158920277</v>
      </c>
      <c r="I19" s="21">
        <f t="shared" si="3"/>
        <v>146788816</v>
      </c>
      <c r="J19" s="21">
        <f t="shared" si="3"/>
        <v>465703504</v>
      </c>
      <c r="K19" s="21">
        <f t="shared" si="3"/>
        <v>179352149</v>
      </c>
      <c r="L19" s="21">
        <f t="shared" si="3"/>
        <v>207050928</v>
      </c>
      <c r="M19" s="21">
        <f t="shared" si="3"/>
        <v>155767601</v>
      </c>
      <c r="N19" s="21">
        <f t="shared" si="3"/>
        <v>542170678</v>
      </c>
      <c r="O19" s="21">
        <f t="shared" si="3"/>
        <v>164090798</v>
      </c>
      <c r="P19" s="21">
        <f t="shared" si="3"/>
        <v>163441230</v>
      </c>
      <c r="Q19" s="21">
        <f t="shared" si="3"/>
        <v>167022934</v>
      </c>
      <c r="R19" s="21">
        <f t="shared" si="3"/>
        <v>494554962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1502429144</v>
      </c>
      <c r="X19" s="21">
        <f t="shared" si="3"/>
        <v>1450586411</v>
      </c>
      <c r="Y19" s="21">
        <f t="shared" si="3"/>
        <v>51842733</v>
      </c>
      <c r="Z19" s="4">
        <f>+IF(X19&lt;&gt;0,+(Y19/X19)*100,0)</f>
        <v>3.573915528704067</v>
      </c>
      <c r="AA19" s="19">
        <f>SUM(AA20:AA23)</f>
        <v>1964483412</v>
      </c>
    </row>
    <row r="20" spans="1:27" ht="12.75">
      <c r="A20" s="5" t="s">
        <v>46</v>
      </c>
      <c r="B20" s="3"/>
      <c r="C20" s="22">
        <v>836854544</v>
      </c>
      <c r="D20" s="22"/>
      <c r="E20" s="23">
        <v>930692345</v>
      </c>
      <c r="F20" s="24">
        <v>929007454</v>
      </c>
      <c r="G20" s="24">
        <v>73679324</v>
      </c>
      <c r="H20" s="24">
        <v>77551411</v>
      </c>
      <c r="I20" s="24">
        <v>70790208</v>
      </c>
      <c r="J20" s="24">
        <v>222020943</v>
      </c>
      <c r="K20" s="24">
        <v>75174669</v>
      </c>
      <c r="L20" s="24">
        <v>88504371</v>
      </c>
      <c r="M20" s="24">
        <v>52565982</v>
      </c>
      <c r="N20" s="24">
        <v>216245022</v>
      </c>
      <c r="O20" s="24">
        <v>71638938</v>
      </c>
      <c r="P20" s="24">
        <v>69939015</v>
      </c>
      <c r="Q20" s="24">
        <v>66515794</v>
      </c>
      <c r="R20" s="24">
        <v>208093747</v>
      </c>
      <c r="S20" s="24"/>
      <c r="T20" s="24"/>
      <c r="U20" s="24"/>
      <c r="V20" s="24"/>
      <c r="W20" s="24">
        <v>646359712</v>
      </c>
      <c r="X20" s="24">
        <v>697619797</v>
      </c>
      <c r="Y20" s="24">
        <v>-51260085</v>
      </c>
      <c r="Z20" s="6">
        <v>-7.35</v>
      </c>
      <c r="AA20" s="22">
        <v>929007454</v>
      </c>
    </row>
    <row r="21" spans="1:27" ht="12.75">
      <c r="A21" s="5" t="s">
        <v>47</v>
      </c>
      <c r="B21" s="3"/>
      <c r="C21" s="22">
        <v>764031292</v>
      </c>
      <c r="D21" s="22"/>
      <c r="E21" s="23">
        <v>656598434</v>
      </c>
      <c r="F21" s="24">
        <v>703674362</v>
      </c>
      <c r="G21" s="24">
        <v>58504280</v>
      </c>
      <c r="H21" s="24">
        <v>53604184</v>
      </c>
      <c r="I21" s="24">
        <v>61241749</v>
      </c>
      <c r="J21" s="24">
        <v>173350213</v>
      </c>
      <c r="K21" s="24">
        <v>63656929</v>
      </c>
      <c r="L21" s="24">
        <v>90144982</v>
      </c>
      <c r="M21" s="24">
        <v>75479592</v>
      </c>
      <c r="N21" s="24">
        <v>229281503</v>
      </c>
      <c r="O21" s="24">
        <v>60966737</v>
      </c>
      <c r="P21" s="24">
        <v>67926032</v>
      </c>
      <c r="Q21" s="24">
        <v>72820691</v>
      </c>
      <c r="R21" s="24">
        <v>201713460</v>
      </c>
      <c r="S21" s="24"/>
      <c r="T21" s="24"/>
      <c r="U21" s="24"/>
      <c r="V21" s="24"/>
      <c r="W21" s="24">
        <v>604345176</v>
      </c>
      <c r="X21" s="24">
        <v>511279205</v>
      </c>
      <c r="Y21" s="24">
        <v>93065971</v>
      </c>
      <c r="Z21" s="6">
        <v>18.2</v>
      </c>
      <c r="AA21" s="22">
        <v>703674362</v>
      </c>
    </row>
    <row r="22" spans="1:27" ht="12.75">
      <c r="A22" s="5" t="s">
        <v>48</v>
      </c>
      <c r="B22" s="3"/>
      <c r="C22" s="25">
        <v>132790454</v>
      </c>
      <c r="D22" s="25"/>
      <c r="E22" s="26">
        <v>133193238</v>
      </c>
      <c r="F22" s="27">
        <v>133668116</v>
      </c>
      <c r="G22" s="27">
        <v>9879830</v>
      </c>
      <c r="H22" s="27">
        <v>9820713</v>
      </c>
      <c r="I22" s="27">
        <v>6368765</v>
      </c>
      <c r="J22" s="27">
        <v>26069308</v>
      </c>
      <c r="K22" s="27">
        <v>13075080</v>
      </c>
      <c r="L22" s="27">
        <v>10286211</v>
      </c>
      <c r="M22" s="27">
        <v>9680293</v>
      </c>
      <c r="N22" s="27">
        <v>33041584</v>
      </c>
      <c r="O22" s="27">
        <v>13619516</v>
      </c>
      <c r="P22" s="27">
        <v>8948899</v>
      </c>
      <c r="Q22" s="27">
        <v>9720605</v>
      </c>
      <c r="R22" s="27">
        <v>32289020</v>
      </c>
      <c r="S22" s="27"/>
      <c r="T22" s="27"/>
      <c r="U22" s="27"/>
      <c r="V22" s="27"/>
      <c r="W22" s="27">
        <v>91399912</v>
      </c>
      <c r="X22" s="27">
        <v>100084888</v>
      </c>
      <c r="Y22" s="27">
        <v>-8684976</v>
      </c>
      <c r="Z22" s="7">
        <v>-8.68</v>
      </c>
      <c r="AA22" s="25">
        <v>133668116</v>
      </c>
    </row>
    <row r="23" spans="1:27" ht="12.75">
      <c r="A23" s="5" t="s">
        <v>49</v>
      </c>
      <c r="B23" s="3"/>
      <c r="C23" s="22">
        <v>205353780</v>
      </c>
      <c r="D23" s="22"/>
      <c r="E23" s="23">
        <v>172049307</v>
      </c>
      <c r="F23" s="24">
        <v>198133480</v>
      </c>
      <c r="G23" s="24">
        <v>17930977</v>
      </c>
      <c r="H23" s="24">
        <v>17943969</v>
      </c>
      <c r="I23" s="24">
        <v>8388094</v>
      </c>
      <c r="J23" s="24">
        <v>44263040</v>
      </c>
      <c r="K23" s="24">
        <v>27445471</v>
      </c>
      <c r="L23" s="24">
        <v>18115364</v>
      </c>
      <c r="M23" s="24">
        <v>18041734</v>
      </c>
      <c r="N23" s="24">
        <v>63602569</v>
      </c>
      <c r="O23" s="24">
        <v>17865607</v>
      </c>
      <c r="P23" s="24">
        <v>16627284</v>
      </c>
      <c r="Q23" s="24">
        <v>17965844</v>
      </c>
      <c r="R23" s="24">
        <v>52458735</v>
      </c>
      <c r="S23" s="24"/>
      <c r="T23" s="24"/>
      <c r="U23" s="24"/>
      <c r="V23" s="24"/>
      <c r="W23" s="24">
        <v>160324344</v>
      </c>
      <c r="X23" s="24">
        <v>141602521</v>
      </c>
      <c r="Y23" s="24">
        <v>18721823</v>
      </c>
      <c r="Z23" s="6">
        <v>13.22</v>
      </c>
      <c r="AA23" s="22">
        <v>198133480</v>
      </c>
    </row>
    <row r="24" spans="1:27" ht="12.75">
      <c r="A24" s="2" t="s">
        <v>50</v>
      </c>
      <c r="B24" s="8" t="s">
        <v>51</v>
      </c>
      <c r="C24" s="19">
        <v>20272254</v>
      </c>
      <c r="D24" s="19"/>
      <c r="E24" s="20">
        <v>30082493</v>
      </c>
      <c r="F24" s="21">
        <v>24262493</v>
      </c>
      <c r="G24" s="21"/>
      <c r="H24" s="21"/>
      <c r="I24" s="21">
        <v>2671315</v>
      </c>
      <c r="J24" s="21">
        <v>2671315</v>
      </c>
      <c r="K24" s="21">
        <v>1366346</v>
      </c>
      <c r="L24" s="21"/>
      <c r="M24" s="21">
        <v>3006797</v>
      </c>
      <c r="N24" s="21">
        <v>4373143</v>
      </c>
      <c r="O24" s="21">
        <v>243028</v>
      </c>
      <c r="P24" s="21"/>
      <c r="Q24" s="21"/>
      <c r="R24" s="21">
        <v>243028</v>
      </c>
      <c r="S24" s="21"/>
      <c r="T24" s="21"/>
      <c r="U24" s="21"/>
      <c r="V24" s="21"/>
      <c r="W24" s="21">
        <v>7287486</v>
      </c>
      <c r="X24" s="21">
        <v>21399375</v>
      </c>
      <c r="Y24" s="21">
        <v>-14111889</v>
      </c>
      <c r="Z24" s="4">
        <v>-65.95</v>
      </c>
      <c r="AA24" s="19">
        <v>24262493</v>
      </c>
    </row>
    <row r="25" spans="1:27" ht="12.75">
      <c r="A25" s="9" t="s">
        <v>52</v>
      </c>
      <c r="B25" s="10" t="s">
        <v>53</v>
      </c>
      <c r="C25" s="40">
        <f aca="true" t="shared" si="4" ref="C25:Y25">+C5+C9+C15+C19+C24</f>
        <v>2962844642</v>
      </c>
      <c r="D25" s="40">
        <f>+D5+D9+D15+D19+D24</f>
        <v>0</v>
      </c>
      <c r="E25" s="41">
        <f t="shared" si="4"/>
        <v>2869255938</v>
      </c>
      <c r="F25" s="42">
        <f t="shared" si="4"/>
        <v>3121351762</v>
      </c>
      <c r="G25" s="42">
        <f t="shared" si="4"/>
        <v>229111707</v>
      </c>
      <c r="H25" s="42">
        <f t="shared" si="4"/>
        <v>303101469</v>
      </c>
      <c r="I25" s="42">
        <f t="shared" si="4"/>
        <v>175198683</v>
      </c>
      <c r="J25" s="42">
        <f t="shared" si="4"/>
        <v>707411859</v>
      </c>
      <c r="K25" s="42">
        <f t="shared" si="4"/>
        <v>224133092</v>
      </c>
      <c r="L25" s="42">
        <f t="shared" si="4"/>
        <v>430511065</v>
      </c>
      <c r="M25" s="42">
        <f t="shared" si="4"/>
        <v>200039029</v>
      </c>
      <c r="N25" s="42">
        <f t="shared" si="4"/>
        <v>854683186</v>
      </c>
      <c r="O25" s="42">
        <f t="shared" si="4"/>
        <v>293751201</v>
      </c>
      <c r="P25" s="42">
        <f t="shared" si="4"/>
        <v>203932667</v>
      </c>
      <c r="Q25" s="42">
        <f t="shared" si="4"/>
        <v>204145918</v>
      </c>
      <c r="R25" s="42">
        <f t="shared" si="4"/>
        <v>701829786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2263924831</v>
      </c>
      <c r="X25" s="42">
        <f t="shared" si="4"/>
        <v>2314445970</v>
      </c>
      <c r="Y25" s="42">
        <f t="shared" si="4"/>
        <v>-50521139</v>
      </c>
      <c r="Z25" s="43">
        <f>+IF(X25&lt;&gt;0,+(Y25/X25)*100,0)</f>
        <v>-2.1828610239711064</v>
      </c>
      <c r="AA25" s="40">
        <f>+AA5+AA9+AA15+AA19+AA24</f>
        <v>3121351762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2.75">
      <c r="A27" s="12" t="s">
        <v>54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2.75">
      <c r="A28" s="2" t="s">
        <v>31</v>
      </c>
      <c r="B28" s="3"/>
      <c r="C28" s="19">
        <f aca="true" t="shared" si="5" ref="C28:Y28">SUM(C29:C31)</f>
        <v>605560688</v>
      </c>
      <c r="D28" s="19">
        <f>SUM(D29:D31)</f>
        <v>0</v>
      </c>
      <c r="E28" s="20">
        <f t="shared" si="5"/>
        <v>603802674</v>
      </c>
      <c r="F28" s="21">
        <f t="shared" si="5"/>
        <v>500378132</v>
      </c>
      <c r="G28" s="21">
        <f t="shared" si="5"/>
        <v>16930280</v>
      </c>
      <c r="H28" s="21">
        <f t="shared" si="5"/>
        <v>30846345</v>
      </c>
      <c r="I28" s="21">
        <f t="shared" si="5"/>
        <v>31369368</v>
      </c>
      <c r="J28" s="21">
        <f t="shared" si="5"/>
        <v>79145993</v>
      </c>
      <c r="K28" s="21">
        <f t="shared" si="5"/>
        <v>31368614</v>
      </c>
      <c r="L28" s="21">
        <f t="shared" si="5"/>
        <v>30851330</v>
      </c>
      <c r="M28" s="21">
        <f t="shared" si="5"/>
        <v>98731488</v>
      </c>
      <c r="N28" s="21">
        <f t="shared" si="5"/>
        <v>160951432</v>
      </c>
      <c r="O28" s="21">
        <f t="shared" si="5"/>
        <v>144685893</v>
      </c>
      <c r="P28" s="21">
        <f t="shared" si="5"/>
        <v>38175912</v>
      </c>
      <c r="Q28" s="21">
        <f t="shared" si="5"/>
        <v>38564895</v>
      </c>
      <c r="R28" s="21">
        <f t="shared" si="5"/>
        <v>221426700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461524125</v>
      </c>
      <c r="X28" s="21">
        <f t="shared" si="5"/>
        <v>387940859</v>
      </c>
      <c r="Y28" s="21">
        <f t="shared" si="5"/>
        <v>73583266</v>
      </c>
      <c r="Z28" s="4">
        <f>+IF(X28&lt;&gt;0,+(Y28/X28)*100,0)</f>
        <v>18.967650427355476</v>
      </c>
      <c r="AA28" s="19">
        <f>SUM(AA29:AA31)</f>
        <v>500378132</v>
      </c>
    </row>
    <row r="29" spans="1:27" ht="12.75">
      <c r="A29" s="5" t="s">
        <v>32</v>
      </c>
      <c r="B29" s="3"/>
      <c r="C29" s="22">
        <v>237160799</v>
      </c>
      <c r="D29" s="22"/>
      <c r="E29" s="23">
        <v>318912010</v>
      </c>
      <c r="F29" s="24">
        <v>265482670</v>
      </c>
      <c r="G29" s="24">
        <v>10056306</v>
      </c>
      <c r="H29" s="24">
        <v>22212900</v>
      </c>
      <c r="I29" s="24">
        <v>20459265</v>
      </c>
      <c r="J29" s="24">
        <v>52728471</v>
      </c>
      <c r="K29" s="24">
        <v>18645113</v>
      </c>
      <c r="L29" s="24">
        <v>18432377</v>
      </c>
      <c r="M29" s="24">
        <v>35858103</v>
      </c>
      <c r="N29" s="24">
        <v>72935593</v>
      </c>
      <c r="O29" s="24">
        <v>16267774</v>
      </c>
      <c r="P29" s="24">
        <v>21752566</v>
      </c>
      <c r="Q29" s="24">
        <v>22649508</v>
      </c>
      <c r="R29" s="24">
        <v>60669848</v>
      </c>
      <c r="S29" s="24"/>
      <c r="T29" s="24"/>
      <c r="U29" s="24"/>
      <c r="V29" s="24"/>
      <c r="W29" s="24">
        <v>186333912</v>
      </c>
      <c r="X29" s="24">
        <v>204520431</v>
      </c>
      <c r="Y29" s="24">
        <v>-18186519</v>
      </c>
      <c r="Z29" s="6">
        <v>-8.89</v>
      </c>
      <c r="AA29" s="22">
        <v>265482670</v>
      </c>
    </row>
    <row r="30" spans="1:27" ht="12.75">
      <c r="A30" s="5" t="s">
        <v>33</v>
      </c>
      <c r="B30" s="3"/>
      <c r="C30" s="25">
        <v>363650293</v>
      </c>
      <c r="D30" s="25"/>
      <c r="E30" s="26">
        <v>279832893</v>
      </c>
      <c r="F30" s="27">
        <v>230091164</v>
      </c>
      <c r="G30" s="27">
        <v>6528133</v>
      </c>
      <c r="H30" s="27">
        <v>8240828</v>
      </c>
      <c r="I30" s="27">
        <v>10466915</v>
      </c>
      <c r="J30" s="27">
        <v>25235876</v>
      </c>
      <c r="K30" s="27">
        <v>12256714</v>
      </c>
      <c r="L30" s="27">
        <v>12036340</v>
      </c>
      <c r="M30" s="27">
        <v>62451952</v>
      </c>
      <c r="N30" s="27">
        <v>86745006</v>
      </c>
      <c r="O30" s="27">
        <v>128066762</v>
      </c>
      <c r="P30" s="27">
        <v>16058908</v>
      </c>
      <c r="Q30" s="27">
        <v>15534418</v>
      </c>
      <c r="R30" s="27">
        <v>159660088</v>
      </c>
      <c r="S30" s="27"/>
      <c r="T30" s="27"/>
      <c r="U30" s="27"/>
      <c r="V30" s="27"/>
      <c r="W30" s="27">
        <v>271640970</v>
      </c>
      <c r="X30" s="27">
        <v>179792180</v>
      </c>
      <c r="Y30" s="27">
        <v>91848790</v>
      </c>
      <c r="Z30" s="7">
        <v>51.09</v>
      </c>
      <c r="AA30" s="25">
        <v>230091164</v>
      </c>
    </row>
    <row r="31" spans="1:27" ht="12.75">
      <c r="A31" s="5" t="s">
        <v>34</v>
      </c>
      <c r="B31" s="3"/>
      <c r="C31" s="22">
        <v>4749596</v>
      </c>
      <c r="D31" s="22"/>
      <c r="E31" s="23">
        <v>5057771</v>
      </c>
      <c r="F31" s="24">
        <v>4804298</v>
      </c>
      <c r="G31" s="24">
        <v>345841</v>
      </c>
      <c r="H31" s="24">
        <v>392617</v>
      </c>
      <c r="I31" s="24">
        <v>443188</v>
      </c>
      <c r="J31" s="24">
        <v>1181646</v>
      </c>
      <c r="K31" s="24">
        <v>466787</v>
      </c>
      <c r="L31" s="24">
        <v>382613</v>
      </c>
      <c r="M31" s="24">
        <v>421433</v>
      </c>
      <c r="N31" s="24">
        <v>1270833</v>
      </c>
      <c r="O31" s="24">
        <v>351357</v>
      </c>
      <c r="P31" s="24">
        <v>364438</v>
      </c>
      <c r="Q31" s="24">
        <v>380969</v>
      </c>
      <c r="R31" s="24">
        <v>1096764</v>
      </c>
      <c r="S31" s="24"/>
      <c r="T31" s="24"/>
      <c r="U31" s="24"/>
      <c r="V31" s="24"/>
      <c r="W31" s="24">
        <v>3549243</v>
      </c>
      <c r="X31" s="24">
        <v>3628248</v>
      </c>
      <c r="Y31" s="24">
        <v>-79005</v>
      </c>
      <c r="Z31" s="6">
        <v>-2.18</v>
      </c>
      <c r="AA31" s="22">
        <v>4804298</v>
      </c>
    </row>
    <row r="32" spans="1:27" ht="12.75">
      <c r="A32" s="2" t="s">
        <v>35</v>
      </c>
      <c r="B32" s="3"/>
      <c r="C32" s="19">
        <f aca="true" t="shared" si="6" ref="C32:Y32">SUM(C33:C37)</f>
        <v>276373523</v>
      </c>
      <c r="D32" s="19">
        <f>SUM(D33:D37)</f>
        <v>0</v>
      </c>
      <c r="E32" s="20">
        <f t="shared" si="6"/>
        <v>291510025</v>
      </c>
      <c r="F32" s="21">
        <f t="shared" si="6"/>
        <v>258106105</v>
      </c>
      <c r="G32" s="21">
        <f t="shared" si="6"/>
        <v>14986473</v>
      </c>
      <c r="H32" s="21">
        <f t="shared" si="6"/>
        <v>18165193</v>
      </c>
      <c r="I32" s="21">
        <f t="shared" si="6"/>
        <v>18476110</v>
      </c>
      <c r="J32" s="21">
        <f t="shared" si="6"/>
        <v>51627776</v>
      </c>
      <c r="K32" s="21">
        <f t="shared" si="6"/>
        <v>19838630</v>
      </c>
      <c r="L32" s="21">
        <f t="shared" si="6"/>
        <v>19568973</v>
      </c>
      <c r="M32" s="21">
        <f t="shared" si="6"/>
        <v>31621632</v>
      </c>
      <c r="N32" s="21">
        <f t="shared" si="6"/>
        <v>71029235</v>
      </c>
      <c r="O32" s="21">
        <f t="shared" si="6"/>
        <v>19985763</v>
      </c>
      <c r="P32" s="21">
        <f t="shared" si="6"/>
        <v>20522247</v>
      </c>
      <c r="Q32" s="21">
        <f t="shared" si="6"/>
        <v>22223357</v>
      </c>
      <c r="R32" s="21">
        <f t="shared" si="6"/>
        <v>62731367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185388378</v>
      </c>
      <c r="X32" s="21">
        <f t="shared" si="6"/>
        <v>195613883</v>
      </c>
      <c r="Y32" s="21">
        <f t="shared" si="6"/>
        <v>-10225505</v>
      </c>
      <c r="Z32" s="4">
        <f>+IF(X32&lt;&gt;0,+(Y32/X32)*100,0)</f>
        <v>-5.227392270516914</v>
      </c>
      <c r="AA32" s="19">
        <f>SUM(AA33:AA37)</f>
        <v>258106105</v>
      </c>
    </row>
    <row r="33" spans="1:27" ht="12.75">
      <c r="A33" s="5" t="s">
        <v>36</v>
      </c>
      <c r="B33" s="3"/>
      <c r="C33" s="22">
        <v>43042001</v>
      </c>
      <c r="D33" s="22"/>
      <c r="E33" s="23">
        <v>73861898</v>
      </c>
      <c r="F33" s="24">
        <v>67529514</v>
      </c>
      <c r="G33" s="24">
        <v>2651449</v>
      </c>
      <c r="H33" s="24">
        <v>3355758</v>
      </c>
      <c r="I33" s="24">
        <v>3055965</v>
      </c>
      <c r="J33" s="24">
        <v>9063172</v>
      </c>
      <c r="K33" s="24">
        <v>3537639</v>
      </c>
      <c r="L33" s="24">
        <v>3645197</v>
      </c>
      <c r="M33" s="24">
        <v>14569295</v>
      </c>
      <c r="N33" s="24">
        <v>21752131</v>
      </c>
      <c r="O33" s="24">
        <v>4076360</v>
      </c>
      <c r="P33" s="24">
        <v>5787236</v>
      </c>
      <c r="Q33" s="24">
        <v>5766465</v>
      </c>
      <c r="R33" s="24">
        <v>15630061</v>
      </c>
      <c r="S33" s="24"/>
      <c r="T33" s="24"/>
      <c r="U33" s="24"/>
      <c r="V33" s="24"/>
      <c r="W33" s="24">
        <v>46445364</v>
      </c>
      <c r="X33" s="24">
        <v>51426698</v>
      </c>
      <c r="Y33" s="24">
        <v>-4981334</v>
      </c>
      <c r="Z33" s="6">
        <v>-9.69</v>
      </c>
      <c r="AA33" s="22">
        <v>67529514</v>
      </c>
    </row>
    <row r="34" spans="1:27" ht="12.75">
      <c r="A34" s="5" t="s">
        <v>37</v>
      </c>
      <c r="B34" s="3"/>
      <c r="C34" s="22">
        <v>138070860</v>
      </c>
      <c r="D34" s="22"/>
      <c r="E34" s="23">
        <v>102739435</v>
      </c>
      <c r="F34" s="24">
        <v>75693265</v>
      </c>
      <c r="G34" s="24">
        <v>4397275</v>
      </c>
      <c r="H34" s="24">
        <v>5366667</v>
      </c>
      <c r="I34" s="24">
        <v>6579215</v>
      </c>
      <c r="J34" s="24">
        <v>16343157</v>
      </c>
      <c r="K34" s="24">
        <v>6999133</v>
      </c>
      <c r="L34" s="24">
        <v>6903583</v>
      </c>
      <c r="M34" s="24">
        <v>7700576</v>
      </c>
      <c r="N34" s="24">
        <v>21603292</v>
      </c>
      <c r="O34" s="24">
        <v>6983745</v>
      </c>
      <c r="P34" s="24">
        <v>5578838</v>
      </c>
      <c r="Q34" s="24">
        <v>6534849</v>
      </c>
      <c r="R34" s="24">
        <v>19097432</v>
      </c>
      <c r="S34" s="24"/>
      <c r="T34" s="24"/>
      <c r="U34" s="24"/>
      <c r="V34" s="24"/>
      <c r="W34" s="24">
        <v>57043881</v>
      </c>
      <c r="X34" s="24">
        <v>60145189</v>
      </c>
      <c r="Y34" s="24">
        <v>-3101308</v>
      </c>
      <c r="Z34" s="6">
        <v>-5.16</v>
      </c>
      <c r="AA34" s="22">
        <v>75693265</v>
      </c>
    </row>
    <row r="35" spans="1:27" ht="12.75">
      <c r="A35" s="5" t="s">
        <v>38</v>
      </c>
      <c r="B35" s="3"/>
      <c r="C35" s="22">
        <v>94601491</v>
      </c>
      <c r="D35" s="22"/>
      <c r="E35" s="23">
        <v>113989961</v>
      </c>
      <c r="F35" s="24">
        <v>113986260</v>
      </c>
      <c r="G35" s="24">
        <v>7889926</v>
      </c>
      <c r="H35" s="24">
        <v>9394945</v>
      </c>
      <c r="I35" s="24">
        <v>8792737</v>
      </c>
      <c r="J35" s="24">
        <v>26077608</v>
      </c>
      <c r="K35" s="24">
        <v>9235503</v>
      </c>
      <c r="L35" s="24">
        <v>8972000</v>
      </c>
      <c r="M35" s="24">
        <v>9303568</v>
      </c>
      <c r="N35" s="24">
        <v>27511071</v>
      </c>
      <c r="O35" s="24">
        <v>8876715</v>
      </c>
      <c r="P35" s="24">
        <v>8993386</v>
      </c>
      <c r="Q35" s="24">
        <v>9843812</v>
      </c>
      <c r="R35" s="24">
        <v>27713913</v>
      </c>
      <c r="S35" s="24"/>
      <c r="T35" s="24"/>
      <c r="U35" s="24"/>
      <c r="V35" s="24"/>
      <c r="W35" s="24">
        <v>81302592</v>
      </c>
      <c r="X35" s="24">
        <v>83383814</v>
      </c>
      <c r="Y35" s="24">
        <v>-2081222</v>
      </c>
      <c r="Z35" s="6">
        <v>-2.5</v>
      </c>
      <c r="AA35" s="22">
        <v>113986260</v>
      </c>
    </row>
    <row r="36" spans="1:27" ht="12.75">
      <c r="A36" s="5" t="s">
        <v>39</v>
      </c>
      <c r="B36" s="3"/>
      <c r="C36" s="22">
        <v>524208</v>
      </c>
      <c r="D36" s="22"/>
      <c r="E36" s="23">
        <v>536964</v>
      </c>
      <c r="F36" s="24">
        <v>660738</v>
      </c>
      <c r="G36" s="24">
        <v>47823</v>
      </c>
      <c r="H36" s="24">
        <v>47823</v>
      </c>
      <c r="I36" s="24">
        <v>48193</v>
      </c>
      <c r="J36" s="24">
        <v>143839</v>
      </c>
      <c r="K36" s="24">
        <v>65061</v>
      </c>
      <c r="L36" s="24">
        <v>48193</v>
      </c>
      <c r="M36" s="24">
        <v>48193</v>
      </c>
      <c r="N36" s="24">
        <v>161447</v>
      </c>
      <c r="O36" s="24">
        <v>48394</v>
      </c>
      <c r="P36" s="24">
        <v>59938</v>
      </c>
      <c r="Q36" s="24">
        <v>73717</v>
      </c>
      <c r="R36" s="24">
        <v>182049</v>
      </c>
      <c r="S36" s="24"/>
      <c r="T36" s="24"/>
      <c r="U36" s="24"/>
      <c r="V36" s="24"/>
      <c r="W36" s="24">
        <v>487335</v>
      </c>
      <c r="X36" s="24">
        <v>462722</v>
      </c>
      <c r="Y36" s="24">
        <v>24613</v>
      </c>
      <c r="Z36" s="6">
        <v>5.32</v>
      </c>
      <c r="AA36" s="22">
        <v>660738</v>
      </c>
    </row>
    <row r="37" spans="1:27" ht="12.75">
      <c r="A37" s="5" t="s">
        <v>40</v>
      </c>
      <c r="B37" s="3"/>
      <c r="C37" s="25">
        <v>134963</v>
      </c>
      <c r="D37" s="25"/>
      <c r="E37" s="26">
        <v>381767</v>
      </c>
      <c r="F37" s="27">
        <v>236328</v>
      </c>
      <c r="G37" s="27"/>
      <c r="H37" s="27"/>
      <c r="I37" s="27"/>
      <c r="J37" s="27"/>
      <c r="K37" s="27">
        <v>1294</v>
      </c>
      <c r="L37" s="27"/>
      <c r="M37" s="27"/>
      <c r="N37" s="27">
        <v>1294</v>
      </c>
      <c r="O37" s="27">
        <v>549</v>
      </c>
      <c r="P37" s="27">
        <v>102849</v>
      </c>
      <c r="Q37" s="27">
        <v>4514</v>
      </c>
      <c r="R37" s="27">
        <v>107912</v>
      </c>
      <c r="S37" s="27"/>
      <c r="T37" s="27"/>
      <c r="U37" s="27"/>
      <c r="V37" s="27"/>
      <c r="W37" s="27">
        <v>109206</v>
      </c>
      <c r="X37" s="27">
        <v>195460</v>
      </c>
      <c r="Y37" s="27">
        <v>-86254</v>
      </c>
      <c r="Z37" s="7">
        <v>-44.13</v>
      </c>
      <c r="AA37" s="25">
        <v>236328</v>
      </c>
    </row>
    <row r="38" spans="1:27" ht="12.75">
      <c r="A38" s="2" t="s">
        <v>41</v>
      </c>
      <c r="B38" s="8"/>
      <c r="C38" s="19">
        <f aca="true" t="shared" si="7" ref="C38:Y38">SUM(C39:C41)</f>
        <v>219377543</v>
      </c>
      <c r="D38" s="19">
        <f>SUM(D39:D41)</f>
        <v>0</v>
      </c>
      <c r="E38" s="20">
        <f t="shared" si="7"/>
        <v>270870025</v>
      </c>
      <c r="F38" s="21">
        <f t="shared" si="7"/>
        <v>227871376</v>
      </c>
      <c r="G38" s="21">
        <f t="shared" si="7"/>
        <v>6883292</v>
      </c>
      <c r="H38" s="21">
        <f t="shared" si="7"/>
        <v>8424863</v>
      </c>
      <c r="I38" s="21">
        <f t="shared" si="7"/>
        <v>12549491</v>
      </c>
      <c r="J38" s="21">
        <f t="shared" si="7"/>
        <v>27857646</v>
      </c>
      <c r="K38" s="21">
        <f t="shared" si="7"/>
        <v>11380983</v>
      </c>
      <c r="L38" s="21">
        <f t="shared" si="7"/>
        <v>12795458</v>
      </c>
      <c r="M38" s="21">
        <f t="shared" si="7"/>
        <v>62546728</v>
      </c>
      <c r="N38" s="21">
        <f t="shared" si="7"/>
        <v>86723169</v>
      </c>
      <c r="O38" s="21">
        <f t="shared" si="7"/>
        <v>10014133</v>
      </c>
      <c r="P38" s="21">
        <f t="shared" si="7"/>
        <v>19140634</v>
      </c>
      <c r="Q38" s="21">
        <f t="shared" si="7"/>
        <v>18357485</v>
      </c>
      <c r="R38" s="21">
        <f t="shared" si="7"/>
        <v>47512252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162093067</v>
      </c>
      <c r="X38" s="21">
        <f t="shared" si="7"/>
        <v>176900069</v>
      </c>
      <c r="Y38" s="21">
        <f t="shared" si="7"/>
        <v>-14807002</v>
      </c>
      <c r="Z38" s="4">
        <f>+IF(X38&lt;&gt;0,+(Y38/X38)*100,0)</f>
        <v>-8.370263552582333</v>
      </c>
      <c r="AA38" s="19">
        <f>SUM(AA39:AA41)</f>
        <v>227871376</v>
      </c>
    </row>
    <row r="39" spans="1:27" ht="12.75">
      <c r="A39" s="5" t="s">
        <v>42</v>
      </c>
      <c r="B39" s="3"/>
      <c r="C39" s="22">
        <v>46949465</v>
      </c>
      <c r="D39" s="22"/>
      <c r="E39" s="23">
        <v>68286012</v>
      </c>
      <c r="F39" s="24">
        <v>56322967</v>
      </c>
      <c r="G39" s="24">
        <v>3703817</v>
      </c>
      <c r="H39" s="24">
        <v>4390688</v>
      </c>
      <c r="I39" s="24">
        <v>4320406</v>
      </c>
      <c r="J39" s="24">
        <v>12414911</v>
      </c>
      <c r="K39" s="24">
        <v>3897148</v>
      </c>
      <c r="L39" s="24">
        <v>4307944</v>
      </c>
      <c r="M39" s="24">
        <v>4625524</v>
      </c>
      <c r="N39" s="24">
        <v>12830616</v>
      </c>
      <c r="O39" s="24">
        <v>4255315</v>
      </c>
      <c r="P39" s="24">
        <v>4025183</v>
      </c>
      <c r="Q39" s="24">
        <v>4152574</v>
      </c>
      <c r="R39" s="24">
        <v>12433072</v>
      </c>
      <c r="S39" s="24"/>
      <c r="T39" s="24"/>
      <c r="U39" s="24"/>
      <c r="V39" s="24"/>
      <c r="W39" s="24">
        <v>37678599</v>
      </c>
      <c r="X39" s="24">
        <v>43061449</v>
      </c>
      <c r="Y39" s="24">
        <v>-5382850</v>
      </c>
      <c r="Z39" s="6">
        <v>-12.5</v>
      </c>
      <c r="AA39" s="22">
        <v>56322967</v>
      </c>
    </row>
    <row r="40" spans="1:27" ht="12.75">
      <c r="A40" s="5" t="s">
        <v>43</v>
      </c>
      <c r="B40" s="3"/>
      <c r="C40" s="22">
        <v>171293693</v>
      </c>
      <c r="D40" s="22"/>
      <c r="E40" s="23">
        <v>198114382</v>
      </c>
      <c r="F40" s="24">
        <v>169521754</v>
      </c>
      <c r="G40" s="24">
        <v>3078226</v>
      </c>
      <c r="H40" s="24">
        <v>3904362</v>
      </c>
      <c r="I40" s="24">
        <v>8142847</v>
      </c>
      <c r="J40" s="24">
        <v>15125435</v>
      </c>
      <c r="K40" s="24">
        <v>7398272</v>
      </c>
      <c r="L40" s="24">
        <v>8347292</v>
      </c>
      <c r="M40" s="24">
        <v>57823395</v>
      </c>
      <c r="N40" s="24">
        <v>73568959</v>
      </c>
      <c r="O40" s="24">
        <v>5648021</v>
      </c>
      <c r="P40" s="24">
        <v>15021830</v>
      </c>
      <c r="Q40" s="24">
        <v>14094107</v>
      </c>
      <c r="R40" s="24">
        <v>34763958</v>
      </c>
      <c r="S40" s="24"/>
      <c r="T40" s="24"/>
      <c r="U40" s="24"/>
      <c r="V40" s="24"/>
      <c r="W40" s="24">
        <v>123458352</v>
      </c>
      <c r="X40" s="24">
        <v>131754699</v>
      </c>
      <c r="Y40" s="24">
        <v>-8296347</v>
      </c>
      <c r="Z40" s="6">
        <v>-6.3</v>
      </c>
      <c r="AA40" s="22">
        <v>169521754</v>
      </c>
    </row>
    <row r="41" spans="1:27" ht="12.75">
      <c r="A41" s="5" t="s">
        <v>44</v>
      </c>
      <c r="B41" s="3"/>
      <c r="C41" s="22">
        <v>1134385</v>
      </c>
      <c r="D41" s="22"/>
      <c r="E41" s="23">
        <v>4469631</v>
      </c>
      <c r="F41" s="24">
        <v>2026655</v>
      </c>
      <c r="G41" s="24">
        <v>101249</v>
      </c>
      <c r="H41" s="24">
        <v>129813</v>
      </c>
      <c r="I41" s="24">
        <v>86238</v>
      </c>
      <c r="J41" s="24">
        <v>317300</v>
      </c>
      <c r="K41" s="24">
        <v>85563</v>
      </c>
      <c r="L41" s="24">
        <v>140222</v>
      </c>
      <c r="M41" s="24">
        <v>97809</v>
      </c>
      <c r="N41" s="24">
        <v>323594</v>
      </c>
      <c r="O41" s="24">
        <v>110797</v>
      </c>
      <c r="P41" s="24">
        <v>93621</v>
      </c>
      <c r="Q41" s="24">
        <v>110804</v>
      </c>
      <c r="R41" s="24">
        <v>315222</v>
      </c>
      <c r="S41" s="24"/>
      <c r="T41" s="24"/>
      <c r="U41" s="24"/>
      <c r="V41" s="24"/>
      <c r="W41" s="24">
        <v>956116</v>
      </c>
      <c r="X41" s="24">
        <v>2083921</v>
      </c>
      <c r="Y41" s="24">
        <v>-1127805</v>
      </c>
      <c r="Z41" s="6">
        <v>-54.12</v>
      </c>
      <c r="AA41" s="22">
        <v>2026655</v>
      </c>
    </row>
    <row r="42" spans="1:27" ht="12.75">
      <c r="A42" s="2" t="s">
        <v>45</v>
      </c>
      <c r="B42" s="8"/>
      <c r="C42" s="19">
        <f aca="true" t="shared" si="8" ref="C42:Y42">SUM(C43:C46)</f>
        <v>2147922982</v>
      </c>
      <c r="D42" s="19">
        <f>SUM(D43:D46)</f>
        <v>0</v>
      </c>
      <c r="E42" s="20">
        <f t="shared" si="8"/>
        <v>2024239835</v>
      </c>
      <c r="F42" s="21">
        <f t="shared" si="8"/>
        <v>2110167098</v>
      </c>
      <c r="G42" s="21">
        <f t="shared" si="8"/>
        <v>97718876</v>
      </c>
      <c r="H42" s="21">
        <f t="shared" si="8"/>
        <v>71792461</v>
      </c>
      <c r="I42" s="21">
        <f t="shared" si="8"/>
        <v>65102413</v>
      </c>
      <c r="J42" s="21">
        <f t="shared" si="8"/>
        <v>234613750</v>
      </c>
      <c r="K42" s="21">
        <f t="shared" si="8"/>
        <v>106601928</v>
      </c>
      <c r="L42" s="21">
        <f t="shared" si="8"/>
        <v>96110641</v>
      </c>
      <c r="M42" s="21">
        <f t="shared" si="8"/>
        <v>639616260</v>
      </c>
      <c r="N42" s="21">
        <f t="shared" si="8"/>
        <v>842328829</v>
      </c>
      <c r="O42" s="21">
        <f t="shared" si="8"/>
        <v>78382527</v>
      </c>
      <c r="P42" s="21">
        <f t="shared" si="8"/>
        <v>137936290</v>
      </c>
      <c r="Q42" s="21">
        <f t="shared" si="8"/>
        <v>180027271</v>
      </c>
      <c r="R42" s="21">
        <f t="shared" si="8"/>
        <v>396346088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1473288667</v>
      </c>
      <c r="X42" s="21">
        <f t="shared" si="8"/>
        <v>1578943476</v>
      </c>
      <c r="Y42" s="21">
        <f t="shared" si="8"/>
        <v>-105654809</v>
      </c>
      <c r="Z42" s="4">
        <f>+IF(X42&lt;&gt;0,+(Y42/X42)*100,0)</f>
        <v>-6.691487732522225</v>
      </c>
      <c r="AA42" s="19">
        <f>SUM(AA43:AA46)</f>
        <v>2110167098</v>
      </c>
    </row>
    <row r="43" spans="1:27" ht="12.75">
      <c r="A43" s="5" t="s">
        <v>46</v>
      </c>
      <c r="B43" s="3"/>
      <c r="C43" s="22">
        <v>1139677106</v>
      </c>
      <c r="D43" s="22"/>
      <c r="E43" s="23">
        <v>986756915</v>
      </c>
      <c r="F43" s="24">
        <v>996187188</v>
      </c>
      <c r="G43" s="24">
        <v>75577612</v>
      </c>
      <c r="H43" s="24">
        <v>24323931</v>
      </c>
      <c r="I43" s="24">
        <v>13775272</v>
      </c>
      <c r="J43" s="24">
        <v>113676815</v>
      </c>
      <c r="K43" s="24">
        <v>42975719</v>
      </c>
      <c r="L43" s="24">
        <v>66439241</v>
      </c>
      <c r="M43" s="24">
        <v>300218526</v>
      </c>
      <c r="N43" s="24">
        <v>409633486</v>
      </c>
      <c r="O43" s="24">
        <v>12634331</v>
      </c>
      <c r="P43" s="24">
        <v>60167944</v>
      </c>
      <c r="Q43" s="24">
        <v>77677980</v>
      </c>
      <c r="R43" s="24">
        <v>150480255</v>
      </c>
      <c r="S43" s="24"/>
      <c r="T43" s="24"/>
      <c r="U43" s="24"/>
      <c r="V43" s="24"/>
      <c r="W43" s="24">
        <v>673790556</v>
      </c>
      <c r="X43" s="24">
        <v>745497486</v>
      </c>
      <c r="Y43" s="24">
        <v>-71706930</v>
      </c>
      <c r="Z43" s="6">
        <v>-9.62</v>
      </c>
      <c r="AA43" s="22">
        <v>996187188</v>
      </c>
    </row>
    <row r="44" spans="1:27" ht="12.75">
      <c r="A44" s="5" t="s">
        <v>47</v>
      </c>
      <c r="B44" s="3"/>
      <c r="C44" s="22">
        <v>683929798</v>
      </c>
      <c r="D44" s="22"/>
      <c r="E44" s="23">
        <v>684792008</v>
      </c>
      <c r="F44" s="24">
        <v>739036607</v>
      </c>
      <c r="G44" s="24">
        <v>11307985</v>
      </c>
      <c r="H44" s="24">
        <v>29528867</v>
      </c>
      <c r="I44" s="24">
        <v>35123407</v>
      </c>
      <c r="J44" s="24">
        <v>75960259</v>
      </c>
      <c r="K44" s="24">
        <v>43941558</v>
      </c>
      <c r="L44" s="24">
        <v>13270239</v>
      </c>
      <c r="M44" s="24">
        <v>203589143</v>
      </c>
      <c r="N44" s="24">
        <v>260800940</v>
      </c>
      <c r="O44" s="24">
        <v>40835753</v>
      </c>
      <c r="P44" s="24">
        <v>43611560</v>
      </c>
      <c r="Q44" s="24">
        <v>72923433</v>
      </c>
      <c r="R44" s="24">
        <v>157370746</v>
      </c>
      <c r="S44" s="24"/>
      <c r="T44" s="24"/>
      <c r="U44" s="24"/>
      <c r="V44" s="24"/>
      <c r="W44" s="24">
        <v>494131945</v>
      </c>
      <c r="X44" s="24">
        <v>547855081</v>
      </c>
      <c r="Y44" s="24">
        <v>-53723136</v>
      </c>
      <c r="Z44" s="6">
        <v>-9.81</v>
      </c>
      <c r="AA44" s="22">
        <v>739036607</v>
      </c>
    </row>
    <row r="45" spans="1:27" ht="12.75">
      <c r="A45" s="5" t="s">
        <v>48</v>
      </c>
      <c r="B45" s="3"/>
      <c r="C45" s="25">
        <v>147562711</v>
      </c>
      <c r="D45" s="25"/>
      <c r="E45" s="26">
        <v>178197144</v>
      </c>
      <c r="F45" s="27">
        <v>203395748</v>
      </c>
      <c r="G45" s="27">
        <v>3596759</v>
      </c>
      <c r="H45" s="27">
        <v>5088430</v>
      </c>
      <c r="I45" s="27">
        <v>5982737</v>
      </c>
      <c r="J45" s="27">
        <v>14667926</v>
      </c>
      <c r="K45" s="27">
        <v>6152020</v>
      </c>
      <c r="L45" s="27">
        <v>4498655</v>
      </c>
      <c r="M45" s="27">
        <v>74033056</v>
      </c>
      <c r="N45" s="27">
        <v>84683731</v>
      </c>
      <c r="O45" s="27">
        <v>8953764</v>
      </c>
      <c r="P45" s="27">
        <v>13917004</v>
      </c>
      <c r="Q45" s="27">
        <v>13474608</v>
      </c>
      <c r="R45" s="27">
        <v>36345376</v>
      </c>
      <c r="S45" s="27"/>
      <c r="T45" s="27"/>
      <c r="U45" s="27"/>
      <c r="V45" s="27"/>
      <c r="W45" s="27">
        <v>135697033</v>
      </c>
      <c r="X45" s="27">
        <v>148688619</v>
      </c>
      <c r="Y45" s="27">
        <v>-12991586</v>
      </c>
      <c r="Z45" s="7">
        <v>-8.74</v>
      </c>
      <c r="AA45" s="25">
        <v>203395748</v>
      </c>
    </row>
    <row r="46" spans="1:27" ht="12.75">
      <c r="A46" s="5" t="s">
        <v>49</v>
      </c>
      <c r="B46" s="3"/>
      <c r="C46" s="22">
        <v>176753367</v>
      </c>
      <c r="D46" s="22"/>
      <c r="E46" s="23">
        <v>174493768</v>
      </c>
      <c r="F46" s="24">
        <v>171547555</v>
      </c>
      <c r="G46" s="24">
        <v>7236520</v>
      </c>
      <c r="H46" s="24">
        <v>12851233</v>
      </c>
      <c r="I46" s="24">
        <v>10220997</v>
      </c>
      <c r="J46" s="24">
        <v>30308750</v>
      </c>
      <c r="K46" s="24">
        <v>13532631</v>
      </c>
      <c r="L46" s="24">
        <v>11902506</v>
      </c>
      <c r="M46" s="24">
        <v>61775535</v>
      </c>
      <c r="N46" s="24">
        <v>87210672</v>
      </c>
      <c r="O46" s="24">
        <v>15958679</v>
      </c>
      <c r="P46" s="24">
        <v>20239782</v>
      </c>
      <c r="Q46" s="24">
        <v>15951250</v>
      </c>
      <c r="R46" s="24">
        <v>52149711</v>
      </c>
      <c r="S46" s="24"/>
      <c r="T46" s="24"/>
      <c r="U46" s="24"/>
      <c r="V46" s="24"/>
      <c r="W46" s="24">
        <v>169669133</v>
      </c>
      <c r="X46" s="24">
        <v>136902290</v>
      </c>
      <c r="Y46" s="24">
        <v>32766843</v>
      </c>
      <c r="Z46" s="6">
        <v>23.93</v>
      </c>
      <c r="AA46" s="22">
        <v>171547555</v>
      </c>
    </row>
    <row r="47" spans="1:27" ht="12.75">
      <c r="A47" s="2" t="s">
        <v>50</v>
      </c>
      <c r="B47" s="8" t="s">
        <v>51</v>
      </c>
      <c r="C47" s="19">
        <v>20091691</v>
      </c>
      <c r="D47" s="19"/>
      <c r="E47" s="20">
        <v>26789264</v>
      </c>
      <c r="F47" s="21">
        <v>22174745</v>
      </c>
      <c r="G47" s="21">
        <v>1494691</v>
      </c>
      <c r="H47" s="21">
        <v>1470832</v>
      </c>
      <c r="I47" s="21">
        <v>1424722</v>
      </c>
      <c r="J47" s="21">
        <v>4390245</v>
      </c>
      <c r="K47" s="21">
        <v>1270045</v>
      </c>
      <c r="L47" s="21">
        <v>1755707</v>
      </c>
      <c r="M47" s="21">
        <v>3947712</v>
      </c>
      <c r="N47" s="21">
        <v>6973464</v>
      </c>
      <c r="O47" s="21">
        <v>1103356</v>
      </c>
      <c r="P47" s="21">
        <v>1526075</v>
      </c>
      <c r="Q47" s="21">
        <v>1723090</v>
      </c>
      <c r="R47" s="21">
        <v>4352521</v>
      </c>
      <c r="S47" s="21"/>
      <c r="T47" s="21"/>
      <c r="U47" s="21"/>
      <c r="V47" s="21"/>
      <c r="W47" s="21">
        <v>15716230</v>
      </c>
      <c r="X47" s="21">
        <v>17711536</v>
      </c>
      <c r="Y47" s="21">
        <v>-1995306</v>
      </c>
      <c r="Z47" s="4">
        <v>-11.27</v>
      </c>
      <c r="AA47" s="19">
        <v>22174745</v>
      </c>
    </row>
    <row r="48" spans="1:27" ht="12.75">
      <c r="A48" s="9" t="s">
        <v>55</v>
      </c>
      <c r="B48" s="10" t="s">
        <v>56</v>
      </c>
      <c r="C48" s="40">
        <f aca="true" t="shared" si="9" ref="C48:Y48">+C28+C32+C38+C42+C47</f>
        <v>3269326427</v>
      </c>
      <c r="D48" s="40">
        <f>+D28+D32+D38+D42+D47</f>
        <v>0</v>
      </c>
      <c r="E48" s="41">
        <f t="shared" si="9"/>
        <v>3217211823</v>
      </c>
      <c r="F48" s="42">
        <f t="shared" si="9"/>
        <v>3118697456</v>
      </c>
      <c r="G48" s="42">
        <f t="shared" si="9"/>
        <v>138013612</v>
      </c>
      <c r="H48" s="42">
        <f t="shared" si="9"/>
        <v>130699694</v>
      </c>
      <c r="I48" s="42">
        <f t="shared" si="9"/>
        <v>128922104</v>
      </c>
      <c r="J48" s="42">
        <f t="shared" si="9"/>
        <v>397635410</v>
      </c>
      <c r="K48" s="42">
        <f t="shared" si="9"/>
        <v>170460200</v>
      </c>
      <c r="L48" s="42">
        <f t="shared" si="9"/>
        <v>161082109</v>
      </c>
      <c r="M48" s="42">
        <f t="shared" si="9"/>
        <v>836463820</v>
      </c>
      <c r="N48" s="42">
        <f t="shared" si="9"/>
        <v>1168006129</v>
      </c>
      <c r="O48" s="42">
        <f t="shared" si="9"/>
        <v>254171672</v>
      </c>
      <c r="P48" s="42">
        <f t="shared" si="9"/>
        <v>217301158</v>
      </c>
      <c r="Q48" s="42">
        <f t="shared" si="9"/>
        <v>260896098</v>
      </c>
      <c r="R48" s="42">
        <f t="shared" si="9"/>
        <v>732368928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2298010467</v>
      </c>
      <c r="X48" s="42">
        <f t="shared" si="9"/>
        <v>2357109823</v>
      </c>
      <c r="Y48" s="42">
        <f t="shared" si="9"/>
        <v>-59099356</v>
      </c>
      <c r="Z48" s="43">
        <f>+IF(X48&lt;&gt;0,+(Y48/X48)*100,0)</f>
        <v>-2.507280544305805</v>
      </c>
      <c r="AA48" s="40">
        <f>+AA28+AA32+AA38+AA42+AA47</f>
        <v>3118697456</v>
      </c>
    </row>
    <row r="49" spans="1:27" ht="12.75">
      <c r="A49" s="14" t="s">
        <v>76</v>
      </c>
      <c r="B49" s="15"/>
      <c r="C49" s="44">
        <f aca="true" t="shared" si="10" ref="C49:Y49">+C25-C48</f>
        <v>-306481785</v>
      </c>
      <c r="D49" s="44">
        <f>+D25-D48</f>
        <v>0</v>
      </c>
      <c r="E49" s="45">
        <f t="shared" si="10"/>
        <v>-347955885</v>
      </c>
      <c r="F49" s="46">
        <f t="shared" si="10"/>
        <v>2654306</v>
      </c>
      <c r="G49" s="46">
        <f t="shared" si="10"/>
        <v>91098095</v>
      </c>
      <c r="H49" s="46">
        <f t="shared" si="10"/>
        <v>172401775</v>
      </c>
      <c r="I49" s="46">
        <f t="shared" si="10"/>
        <v>46276579</v>
      </c>
      <c r="J49" s="46">
        <f t="shared" si="10"/>
        <v>309776449</v>
      </c>
      <c r="K49" s="46">
        <f t="shared" si="10"/>
        <v>53672892</v>
      </c>
      <c r="L49" s="46">
        <f t="shared" si="10"/>
        <v>269428956</v>
      </c>
      <c r="M49" s="46">
        <f t="shared" si="10"/>
        <v>-636424791</v>
      </c>
      <c r="N49" s="46">
        <f t="shared" si="10"/>
        <v>-313322943</v>
      </c>
      <c r="O49" s="46">
        <f t="shared" si="10"/>
        <v>39579529</v>
      </c>
      <c r="P49" s="46">
        <f t="shared" si="10"/>
        <v>-13368491</v>
      </c>
      <c r="Q49" s="46">
        <f t="shared" si="10"/>
        <v>-56750180</v>
      </c>
      <c r="R49" s="46">
        <f t="shared" si="10"/>
        <v>-30539142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-34085636</v>
      </c>
      <c r="X49" s="46">
        <f>IF(F25=F48,0,X25-X48)</f>
        <v>-42663853</v>
      </c>
      <c r="Y49" s="46">
        <f t="shared" si="10"/>
        <v>8578217</v>
      </c>
      <c r="Z49" s="47">
        <f>+IF(X49&lt;&gt;0,+(Y49/X49)*100,0)</f>
        <v>-20.1065220246282</v>
      </c>
      <c r="AA49" s="44">
        <f>+AA25-AA48</f>
        <v>2654306</v>
      </c>
    </row>
    <row r="50" spans="1:27" ht="12.75">
      <c r="A50" s="16" t="s">
        <v>77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2.75">
      <c r="A51" s="17" t="s">
        <v>78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2.75">
      <c r="A52" s="18" t="s">
        <v>79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2.75">
      <c r="A53" s="17" t="s">
        <v>80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81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2.7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2.7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2.7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2.7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2.7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2.7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cellComments="atEnd" horizontalDpi="600" verticalDpi="600" orientation="landscape" paperSize="9" scale="7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53" t="s">
        <v>71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82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/>
      <c r="C3" s="32" t="s">
        <v>6</v>
      </c>
      <c r="D3" s="32" t="s">
        <v>6</v>
      </c>
      <c r="E3" s="33" t="s">
        <v>7</v>
      </c>
      <c r="F3" s="34" t="s">
        <v>8</v>
      </c>
      <c r="G3" s="34" t="s">
        <v>9</v>
      </c>
      <c r="H3" s="34" t="s">
        <v>10</v>
      </c>
      <c r="I3" s="34" t="s">
        <v>11</v>
      </c>
      <c r="J3" s="34" t="s">
        <v>12</v>
      </c>
      <c r="K3" s="34" t="s">
        <v>13</v>
      </c>
      <c r="L3" s="34" t="s">
        <v>14</v>
      </c>
      <c r="M3" s="34" t="s">
        <v>15</v>
      </c>
      <c r="N3" s="34" t="s">
        <v>16</v>
      </c>
      <c r="O3" s="34" t="s">
        <v>17</v>
      </c>
      <c r="P3" s="34" t="s">
        <v>18</v>
      </c>
      <c r="Q3" s="34" t="s">
        <v>19</v>
      </c>
      <c r="R3" s="34" t="s">
        <v>20</v>
      </c>
      <c r="S3" s="34" t="s">
        <v>21</v>
      </c>
      <c r="T3" s="34" t="s">
        <v>22</v>
      </c>
      <c r="U3" s="34" t="s">
        <v>23</v>
      </c>
      <c r="V3" s="34" t="s">
        <v>24</v>
      </c>
      <c r="W3" s="34" t="s">
        <v>25</v>
      </c>
      <c r="X3" s="34" t="s">
        <v>26</v>
      </c>
      <c r="Y3" s="34" t="s">
        <v>27</v>
      </c>
      <c r="Z3" s="34" t="s">
        <v>28</v>
      </c>
      <c r="AA3" s="35" t="s">
        <v>29</v>
      </c>
    </row>
    <row r="4" spans="1:27" ht="12.75">
      <c r="A4" s="12" t="s">
        <v>30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2.75">
      <c r="A5" s="2" t="s">
        <v>31</v>
      </c>
      <c r="B5" s="3"/>
      <c r="C5" s="19">
        <f aca="true" t="shared" si="0" ref="C5:Y5">SUM(C6:C8)</f>
        <v>514990706</v>
      </c>
      <c r="D5" s="19">
        <f>SUM(D6:D8)</f>
        <v>0</v>
      </c>
      <c r="E5" s="20">
        <f t="shared" si="0"/>
        <v>499246220</v>
      </c>
      <c r="F5" s="21">
        <f t="shared" si="0"/>
        <v>519524220</v>
      </c>
      <c r="G5" s="21">
        <f t="shared" si="0"/>
        <v>10816897</v>
      </c>
      <c r="H5" s="21">
        <f t="shared" si="0"/>
        <v>125971527</v>
      </c>
      <c r="I5" s="21">
        <f t="shared" si="0"/>
        <v>21470115</v>
      </c>
      <c r="J5" s="21">
        <f t="shared" si="0"/>
        <v>158258539</v>
      </c>
      <c r="K5" s="21">
        <f t="shared" si="0"/>
        <v>21111973</v>
      </c>
      <c r="L5" s="21">
        <f t="shared" si="0"/>
        <v>23663149</v>
      </c>
      <c r="M5" s="21">
        <f t="shared" si="0"/>
        <v>105621439</v>
      </c>
      <c r="N5" s="21">
        <f t="shared" si="0"/>
        <v>150396561</v>
      </c>
      <c r="O5" s="21">
        <f t="shared" si="0"/>
        <v>22274783</v>
      </c>
      <c r="P5" s="21">
        <f t="shared" si="0"/>
        <v>21478475</v>
      </c>
      <c r="Q5" s="21">
        <f t="shared" si="0"/>
        <v>36224747</v>
      </c>
      <c r="R5" s="21">
        <f t="shared" si="0"/>
        <v>79978005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388633105</v>
      </c>
      <c r="X5" s="21">
        <f t="shared" si="0"/>
        <v>372186417</v>
      </c>
      <c r="Y5" s="21">
        <f t="shared" si="0"/>
        <v>16446688</v>
      </c>
      <c r="Z5" s="4">
        <f>+IF(X5&lt;&gt;0,+(Y5/X5)*100,0)</f>
        <v>4.4189382655520175</v>
      </c>
      <c r="AA5" s="19">
        <f>SUM(AA6:AA8)</f>
        <v>519524220</v>
      </c>
    </row>
    <row r="6" spans="1:27" ht="12.75">
      <c r="A6" s="5" t="s">
        <v>32</v>
      </c>
      <c r="B6" s="3"/>
      <c r="C6" s="22">
        <v>-1079060</v>
      </c>
      <c r="D6" s="22"/>
      <c r="E6" s="23">
        <v>-1000000</v>
      </c>
      <c r="F6" s="24">
        <v>-1000000</v>
      </c>
      <c r="G6" s="24"/>
      <c r="H6" s="24">
        <v>-97503</v>
      </c>
      <c r="I6" s="24">
        <v>-410978</v>
      </c>
      <c r="J6" s="24">
        <v>-508481</v>
      </c>
      <c r="K6" s="24">
        <v>13785</v>
      </c>
      <c r="L6" s="24">
        <v>-94010</v>
      </c>
      <c r="M6" s="24">
        <v>-156255</v>
      </c>
      <c r="N6" s="24">
        <v>-236480</v>
      </c>
      <c r="O6" s="24">
        <v>-83500</v>
      </c>
      <c r="P6" s="24">
        <v>-38823</v>
      </c>
      <c r="Q6" s="24">
        <v>-67870</v>
      </c>
      <c r="R6" s="24">
        <v>-190193</v>
      </c>
      <c r="S6" s="24"/>
      <c r="T6" s="24"/>
      <c r="U6" s="24"/>
      <c r="V6" s="24"/>
      <c r="W6" s="24">
        <v>-935154</v>
      </c>
      <c r="X6" s="24">
        <v>-321409</v>
      </c>
      <c r="Y6" s="24">
        <v>-613745</v>
      </c>
      <c r="Z6" s="6">
        <v>190.95</v>
      </c>
      <c r="AA6" s="22">
        <v>-1000000</v>
      </c>
    </row>
    <row r="7" spans="1:27" ht="12.75">
      <c r="A7" s="5" t="s">
        <v>33</v>
      </c>
      <c r="B7" s="3"/>
      <c r="C7" s="25">
        <v>516069766</v>
      </c>
      <c r="D7" s="25"/>
      <c r="E7" s="26">
        <v>500246220</v>
      </c>
      <c r="F7" s="27">
        <v>520524220</v>
      </c>
      <c r="G7" s="27">
        <v>10816897</v>
      </c>
      <c r="H7" s="27">
        <v>126069030</v>
      </c>
      <c r="I7" s="27">
        <v>21881093</v>
      </c>
      <c r="J7" s="27">
        <v>158767020</v>
      </c>
      <c r="K7" s="27">
        <v>21098188</v>
      </c>
      <c r="L7" s="27">
        <v>23757159</v>
      </c>
      <c r="M7" s="27">
        <v>105777694</v>
      </c>
      <c r="N7" s="27">
        <v>150633041</v>
      </c>
      <c r="O7" s="27">
        <v>22358283</v>
      </c>
      <c r="P7" s="27">
        <v>21517298</v>
      </c>
      <c r="Q7" s="27">
        <v>36292617</v>
      </c>
      <c r="R7" s="27">
        <v>80168198</v>
      </c>
      <c r="S7" s="27"/>
      <c r="T7" s="27"/>
      <c r="U7" s="27"/>
      <c r="V7" s="27"/>
      <c r="W7" s="27">
        <v>389568259</v>
      </c>
      <c r="X7" s="27">
        <v>372507826</v>
      </c>
      <c r="Y7" s="27">
        <v>17060433</v>
      </c>
      <c r="Z7" s="7">
        <v>4.58</v>
      </c>
      <c r="AA7" s="25">
        <v>520524220</v>
      </c>
    </row>
    <row r="8" spans="1:27" ht="12.75">
      <c r="A8" s="5" t="s">
        <v>34</v>
      </c>
      <c r="B8" s="3"/>
      <c r="C8" s="22"/>
      <c r="D8" s="22"/>
      <c r="E8" s="23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6"/>
      <c r="AA8" s="22"/>
    </row>
    <row r="9" spans="1:27" ht="12.75">
      <c r="A9" s="2" t="s">
        <v>35</v>
      </c>
      <c r="B9" s="3"/>
      <c r="C9" s="19">
        <f aca="true" t="shared" si="1" ref="C9:Y9">SUM(C10:C14)</f>
        <v>167443606</v>
      </c>
      <c r="D9" s="19">
        <f>SUM(D10:D14)</f>
        <v>0</v>
      </c>
      <c r="E9" s="20">
        <f t="shared" si="1"/>
        <v>101012794</v>
      </c>
      <c r="F9" s="21">
        <f t="shared" si="1"/>
        <v>49767688</v>
      </c>
      <c r="G9" s="21">
        <f t="shared" si="1"/>
        <v>262687</v>
      </c>
      <c r="H9" s="21">
        <f t="shared" si="1"/>
        <v>370448</v>
      </c>
      <c r="I9" s="21">
        <f t="shared" si="1"/>
        <v>484972</v>
      </c>
      <c r="J9" s="21">
        <f t="shared" si="1"/>
        <v>1118107</v>
      </c>
      <c r="K9" s="21">
        <f t="shared" si="1"/>
        <v>276996</v>
      </c>
      <c r="L9" s="21">
        <f t="shared" si="1"/>
        <v>441279</v>
      </c>
      <c r="M9" s="21">
        <f t="shared" si="1"/>
        <v>138433</v>
      </c>
      <c r="N9" s="21">
        <f t="shared" si="1"/>
        <v>856708</v>
      </c>
      <c r="O9" s="21">
        <f t="shared" si="1"/>
        <v>386165</v>
      </c>
      <c r="P9" s="21">
        <f t="shared" si="1"/>
        <v>1662032</v>
      </c>
      <c r="Q9" s="21">
        <f t="shared" si="1"/>
        <v>142203</v>
      </c>
      <c r="R9" s="21">
        <f t="shared" si="1"/>
        <v>2190400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4165215</v>
      </c>
      <c r="X9" s="21">
        <f t="shared" si="1"/>
        <v>-6700073</v>
      </c>
      <c r="Y9" s="21">
        <f t="shared" si="1"/>
        <v>10865288</v>
      </c>
      <c r="Z9" s="4">
        <f>+IF(X9&lt;&gt;0,+(Y9/X9)*100,0)</f>
        <v>-162.16671072091304</v>
      </c>
      <c r="AA9" s="19">
        <f>SUM(AA10:AA14)</f>
        <v>49767688</v>
      </c>
    </row>
    <row r="10" spans="1:27" ht="12.75">
      <c r="A10" s="5" t="s">
        <v>36</v>
      </c>
      <c r="B10" s="3"/>
      <c r="C10" s="22">
        <v>4335105</v>
      </c>
      <c r="D10" s="22"/>
      <c r="E10" s="23">
        <v>2753661</v>
      </c>
      <c r="F10" s="24">
        <v>2842661</v>
      </c>
      <c r="G10" s="24">
        <v>137049</v>
      </c>
      <c r="H10" s="24">
        <v>142533</v>
      </c>
      <c r="I10" s="24">
        <v>155063</v>
      </c>
      <c r="J10" s="24">
        <v>434645</v>
      </c>
      <c r="K10" s="24">
        <v>173244</v>
      </c>
      <c r="L10" s="24">
        <v>97491</v>
      </c>
      <c r="M10" s="24">
        <v>108728</v>
      </c>
      <c r="N10" s="24">
        <v>379463</v>
      </c>
      <c r="O10" s="24">
        <v>143886</v>
      </c>
      <c r="P10" s="24">
        <v>100837</v>
      </c>
      <c r="Q10" s="24">
        <v>98458</v>
      </c>
      <c r="R10" s="24">
        <v>343181</v>
      </c>
      <c r="S10" s="24"/>
      <c r="T10" s="24"/>
      <c r="U10" s="24"/>
      <c r="V10" s="24"/>
      <c r="W10" s="24">
        <v>1157289</v>
      </c>
      <c r="X10" s="24">
        <v>2095766</v>
      </c>
      <c r="Y10" s="24">
        <v>-938477</v>
      </c>
      <c r="Z10" s="6">
        <v>-44.78</v>
      </c>
      <c r="AA10" s="22">
        <v>2842661</v>
      </c>
    </row>
    <row r="11" spans="1:27" ht="12.75">
      <c r="A11" s="5" t="s">
        <v>37</v>
      </c>
      <c r="B11" s="3"/>
      <c r="C11" s="22">
        <v>2094352</v>
      </c>
      <c r="D11" s="22"/>
      <c r="E11" s="23">
        <v>2546992</v>
      </c>
      <c r="F11" s="24">
        <v>1798243</v>
      </c>
      <c r="G11" s="24">
        <v>9641</v>
      </c>
      <c r="H11" s="24">
        <v>95730</v>
      </c>
      <c r="I11" s="24">
        <v>190967</v>
      </c>
      <c r="J11" s="24">
        <v>296338</v>
      </c>
      <c r="K11" s="24">
        <v>11124</v>
      </c>
      <c r="L11" s="24">
        <v>264565</v>
      </c>
      <c r="M11" s="24">
        <v>26458</v>
      </c>
      <c r="N11" s="24">
        <v>302147</v>
      </c>
      <c r="O11" s="24">
        <v>233449</v>
      </c>
      <c r="P11" s="24">
        <v>181284</v>
      </c>
      <c r="Q11" s="24">
        <v>37591</v>
      </c>
      <c r="R11" s="24">
        <v>452324</v>
      </c>
      <c r="S11" s="24"/>
      <c r="T11" s="24"/>
      <c r="U11" s="24"/>
      <c r="V11" s="24"/>
      <c r="W11" s="24">
        <v>1050809</v>
      </c>
      <c r="X11" s="24">
        <v>1925778</v>
      </c>
      <c r="Y11" s="24">
        <v>-874969</v>
      </c>
      <c r="Z11" s="6">
        <v>-45.43</v>
      </c>
      <c r="AA11" s="22">
        <v>1798243</v>
      </c>
    </row>
    <row r="12" spans="1:27" ht="12.75">
      <c r="A12" s="5" t="s">
        <v>38</v>
      </c>
      <c r="B12" s="3"/>
      <c r="C12" s="22">
        <v>161014149</v>
      </c>
      <c r="D12" s="22"/>
      <c r="E12" s="23">
        <v>95712141</v>
      </c>
      <c r="F12" s="24">
        <v>45126784</v>
      </c>
      <c r="G12" s="24">
        <v>115997</v>
      </c>
      <c r="H12" s="24">
        <v>132185</v>
      </c>
      <c r="I12" s="24">
        <v>138942</v>
      </c>
      <c r="J12" s="24">
        <v>387124</v>
      </c>
      <c r="K12" s="24">
        <v>92628</v>
      </c>
      <c r="L12" s="24">
        <v>79223</v>
      </c>
      <c r="M12" s="24">
        <v>3247</v>
      </c>
      <c r="N12" s="24">
        <v>175098</v>
      </c>
      <c r="O12" s="24">
        <v>8830</v>
      </c>
      <c r="P12" s="24">
        <v>1379911</v>
      </c>
      <c r="Q12" s="24">
        <v>6154</v>
      </c>
      <c r="R12" s="24">
        <v>1394895</v>
      </c>
      <c r="S12" s="24"/>
      <c r="T12" s="24"/>
      <c r="U12" s="24"/>
      <c r="V12" s="24"/>
      <c r="W12" s="24">
        <v>1957117</v>
      </c>
      <c r="X12" s="24">
        <v>-10721617</v>
      </c>
      <c r="Y12" s="24">
        <v>12678734</v>
      </c>
      <c r="Z12" s="6">
        <v>-118.25</v>
      </c>
      <c r="AA12" s="22">
        <v>45126784</v>
      </c>
    </row>
    <row r="13" spans="1:27" ht="12.75">
      <c r="A13" s="5" t="s">
        <v>39</v>
      </c>
      <c r="B13" s="3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/>
      <c r="AA13" s="22"/>
    </row>
    <row r="14" spans="1:27" ht="12.75">
      <c r="A14" s="5" t="s">
        <v>40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/>
      <c r="AA14" s="25"/>
    </row>
    <row r="15" spans="1:27" ht="12.75">
      <c r="A15" s="2" t="s">
        <v>41</v>
      </c>
      <c r="B15" s="8"/>
      <c r="C15" s="19">
        <f aca="true" t="shared" si="2" ref="C15:Y15">SUM(C16:C18)</f>
        <v>81770185</v>
      </c>
      <c r="D15" s="19">
        <f>SUM(D16:D18)</f>
        <v>0</v>
      </c>
      <c r="E15" s="20">
        <f t="shared" si="2"/>
        <v>90071552</v>
      </c>
      <c r="F15" s="21">
        <f t="shared" si="2"/>
        <v>94137550</v>
      </c>
      <c r="G15" s="21">
        <f t="shared" si="2"/>
        <v>3251965</v>
      </c>
      <c r="H15" s="21">
        <f t="shared" si="2"/>
        <v>781480</v>
      </c>
      <c r="I15" s="21">
        <f t="shared" si="2"/>
        <v>486121</v>
      </c>
      <c r="J15" s="21">
        <f t="shared" si="2"/>
        <v>4519566</v>
      </c>
      <c r="K15" s="21">
        <f t="shared" si="2"/>
        <v>1551162</v>
      </c>
      <c r="L15" s="21">
        <f t="shared" si="2"/>
        <v>23295537</v>
      </c>
      <c r="M15" s="21">
        <f t="shared" si="2"/>
        <v>1488163</v>
      </c>
      <c r="N15" s="21">
        <f t="shared" si="2"/>
        <v>26334862</v>
      </c>
      <c r="O15" s="21">
        <f t="shared" si="2"/>
        <v>12107351</v>
      </c>
      <c r="P15" s="21">
        <f t="shared" si="2"/>
        <v>1763467</v>
      </c>
      <c r="Q15" s="21">
        <f t="shared" si="2"/>
        <v>10030448</v>
      </c>
      <c r="R15" s="21">
        <f t="shared" si="2"/>
        <v>23901266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54755694</v>
      </c>
      <c r="X15" s="21">
        <f t="shared" si="2"/>
        <v>72889445</v>
      </c>
      <c r="Y15" s="21">
        <f t="shared" si="2"/>
        <v>-18133751</v>
      </c>
      <c r="Z15" s="4">
        <f>+IF(X15&lt;&gt;0,+(Y15/X15)*100,0)</f>
        <v>-24.87843198696327</v>
      </c>
      <c r="AA15" s="19">
        <f>SUM(AA16:AA18)</f>
        <v>94137550</v>
      </c>
    </row>
    <row r="16" spans="1:27" ht="12.75">
      <c r="A16" s="5" t="s">
        <v>42</v>
      </c>
      <c r="B16" s="3"/>
      <c r="C16" s="22">
        <v>65896212</v>
      </c>
      <c r="D16" s="22"/>
      <c r="E16" s="23">
        <v>83059961</v>
      </c>
      <c r="F16" s="24">
        <v>82996361</v>
      </c>
      <c r="G16" s="24">
        <v>201140</v>
      </c>
      <c r="H16" s="24">
        <v>154734</v>
      </c>
      <c r="I16" s="24">
        <v>215726</v>
      </c>
      <c r="J16" s="24">
        <v>571600</v>
      </c>
      <c r="K16" s="24">
        <v>180470</v>
      </c>
      <c r="L16" s="24">
        <v>22021446</v>
      </c>
      <c r="M16" s="24">
        <v>192905</v>
      </c>
      <c r="N16" s="24">
        <v>22394821</v>
      </c>
      <c r="O16" s="24">
        <v>12136451</v>
      </c>
      <c r="P16" s="24">
        <v>263199</v>
      </c>
      <c r="Q16" s="24">
        <v>10153408</v>
      </c>
      <c r="R16" s="24">
        <v>22553058</v>
      </c>
      <c r="S16" s="24"/>
      <c r="T16" s="24"/>
      <c r="U16" s="24"/>
      <c r="V16" s="24"/>
      <c r="W16" s="24">
        <v>45519479</v>
      </c>
      <c r="X16" s="24">
        <v>62212966</v>
      </c>
      <c r="Y16" s="24">
        <v>-16693487</v>
      </c>
      <c r="Z16" s="6">
        <v>-26.83</v>
      </c>
      <c r="AA16" s="22">
        <v>82996361</v>
      </c>
    </row>
    <row r="17" spans="1:27" ht="12.75">
      <c r="A17" s="5" t="s">
        <v>43</v>
      </c>
      <c r="B17" s="3"/>
      <c r="C17" s="22">
        <v>15873973</v>
      </c>
      <c r="D17" s="22"/>
      <c r="E17" s="23">
        <v>7011591</v>
      </c>
      <c r="F17" s="24">
        <v>11141189</v>
      </c>
      <c r="G17" s="24">
        <v>3050825</v>
      </c>
      <c r="H17" s="24">
        <v>626746</v>
      </c>
      <c r="I17" s="24">
        <v>270395</v>
      </c>
      <c r="J17" s="24">
        <v>3947966</v>
      </c>
      <c r="K17" s="24">
        <v>1370692</v>
      </c>
      <c r="L17" s="24">
        <v>1274091</v>
      </c>
      <c r="M17" s="24">
        <v>1295258</v>
      </c>
      <c r="N17" s="24">
        <v>3940041</v>
      </c>
      <c r="O17" s="24">
        <v>-29100</v>
      </c>
      <c r="P17" s="24">
        <v>1500268</v>
      </c>
      <c r="Q17" s="24">
        <v>-122960</v>
      </c>
      <c r="R17" s="24">
        <v>1348208</v>
      </c>
      <c r="S17" s="24"/>
      <c r="T17" s="24"/>
      <c r="U17" s="24"/>
      <c r="V17" s="24"/>
      <c r="W17" s="24">
        <v>9236215</v>
      </c>
      <c r="X17" s="24">
        <v>10676479</v>
      </c>
      <c r="Y17" s="24">
        <v>-1440264</v>
      </c>
      <c r="Z17" s="6">
        <v>-13.49</v>
      </c>
      <c r="AA17" s="22">
        <v>11141189</v>
      </c>
    </row>
    <row r="18" spans="1:27" ht="12.75">
      <c r="A18" s="5" t="s">
        <v>44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/>
      <c r="AA18" s="22"/>
    </row>
    <row r="19" spans="1:27" ht="12.75">
      <c r="A19" s="2" t="s">
        <v>45</v>
      </c>
      <c r="B19" s="8"/>
      <c r="C19" s="19">
        <f aca="true" t="shared" si="3" ref="C19:Y19">SUM(C20:C23)</f>
        <v>963902729</v>
      </c>
      <c r="D19" s="19">
        <f>SUM(D20:D23)</f>
        <v>0</v>
      </c>
      <c r="E19" s="20">
        <f t="shared" si="3"/>
        <v>1204423387</v>
      </c>
      <c r="F19" s="21">
        <f t="shared" si="3"/>
        <v>1159917387</v>
      </c>
      <c r="G19" s="21">
        <f t="shared" si="3"/>
        <v>96099885</v>
      </c>
      <c r="H19" s="21">
        <f t="shared" si="3"/>
        <v>110552376</v>
      </c>
      <c r="I19" s="21">
        <f t="shared" si="3"/>
        <v>100498933</v>
      </c>
      <c r="J19" s="21">
        <f t="shared" si="3"/>
        <v>307151194</v>
      </c>
      <c r="K19" s="21">
        <f t="shared" si="3"/>
        <v>86515995</v>
      </c>
      <c r="L19" s="21">
        <f t="shared" si="3"/>
        <v>86652322</v>
      </c>
      <c r="M19" s="21">
        <f t="shared" si="3"/>
        <v>85709680</v>
      </c>
      <c r="N19" s="21">
        <f t="shared" si="3"/>
        <v>258877997</v>
      </c>
      <c r="O19" s="21">
        <f t="shared" si="3"/>
        <v>82838459</v>
      </c>
      <c r="P19" s="21">
        <f t="shared" si="3"/>
        <v>99995666</v>
      </c>
      <c r="Q19" s="21">
        <f t="shared" si="3"/>
        <v>109501367</v>
      </c>
      <c r="R19" s="21">
        <f t="shared" si="3"/>
        <v>292335492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858364683</v>
      </c>
      <c r="X19" s="21">
        <f t="shared" si="3"/>
        <v>899232768</v>
      </c>
      <c r="Y19" s="21">
        <f t="shared" si="3"/>
        <v>-40868085</v>
      </c>
      <c r="Z19" s="4">
        <f>+IF(X19&lt;&gt;0,+(Y19/X19)*100,0)</f>
        <v>-4.5447726611314945</v>
      </c>
      <c r="AA19" s="19">
        <f>SUM(AA20:AA23)</f>
        <v>1159917387</v>
      </c>
    </row>
    <row r="20" spans="1:27" ht="12.75">
      <c r="A20" s="5" t="s">
        <v>46</v>
      </c>
      <c r="B20" s="3"/>
      <c r="C20" s="22">
        <v>699614706</v>
      </c>
      <c r="D20" s="22"/>
      <c r="E20" s="23">
        <v>879100472</v>
      </c>
      <c r="F20" s="24">
        <v>875100472</v>
      </c>
      <c r="G20" s="24">
        <v>75319215</v>
      </c>
      <c r="H20" s="24">
        <v>88333065</v>
      </c>
      <c r="I20" s="24">
        <v>77626388</v>
      </c>
      <c r="J20" s="24">
        <v>241278668</v>
      </c>
      <c r="K20" s="24">
        <v>63129388</v>
      </c>
      <c r="L20" s="24">
        <v>64473383</v>
      </c>
      <c r="M20" s="24">
        <v>62270708</v>
      </c>
      <c r="N20" s="24">
        <v>189873479</v>
      </c>
      <c r="O20" s="24">
        <v>55226065</v>
      </c>
      <c r="P20" s="24">
        <v>57598127</v>
      </c>
      <c r="Q20" s="24">
        <v>100859698</v>
      </c>
      <c r="R20" s="24">
        <v>213683890</v>
      </c>
      <c r="S20" s="24"/>
      <c r="T20" s="24"/>
      <c r="U20" s="24"/>
      <c r="V20" s="24"/>
      <c r="W20" s="24">
        <v>644836037</v>
      </c>
      <c r="X20" s="24">
        <v>661820017</v>
      </c>
      <c r="Y20" s="24">
        <v>-16983980</v>
      </c>
      <c r="Z20" s="6">
        <v>-2.57</v>
      </c>
      <c r="AA20" s="22">
        <v>875100472</v>
      </c>
    </row>
    <row r="21" spans="1:27" ht="12.75">
      <c r="A21" s="5" t="s">
        <v>47</v>
      </c>
      <c r="B21" s="3"/>
      <c r="C21" s="22">
        <v>149466343</v>
      </c>
      <c r="D21" s="22"/>
      <c r="E21" s="23">
        <v>179657629</v>
      </c>
      <c r="F21" s="24">
        <v>152432629</v>
      </c>
      <c r="G21" s="24">
        <v>8755900</v>
      </c>
      <c r="H21" s="24">
        <v>9271590</v>
      </c>
      <c r="I21" s="24">
        <v>9427218</v>
      </c>
      <c r="J21" s="24">
        <v>27454708</v>
      </c>
      <c r="K21" s="24">
        <v>9780243</v>
      </c>
      <c r="L21" s="24">
        <v>9632481</v>
      </c>
      <c r="M21" s="24">
        <v>10527034</v>
      </c>
      <c r="N21" s="24">
        <v>29939758</v>
      </c>
      <c r="O21" s="24">
        <v>14207048</v>
      </c>
      <c r="P21" s="24">
        <v>28985732</v>
      </c>
      <c r="Q21" s="24">
        <v>-16710000</v>
      </c>
      <c r="R21" s="24">
        <v>26482780</v>
      </c>
      <c r="S21" s="24"/>
      <c r="T21" s="24"/>
      <c r="U21" s="24"/>
      <c r="V21" s="24"/>
      <c r="W21" s="24">
        <v>83877246</v>
      </c>
      <c r="X21" s="24">
        <v>134405528</v>
      </c>
      <c r="Y21" s="24">
        <v>-50528282</v>
      </c>
      <c r="Z21" s="6">
        <v>-37.59</v>
      </c>
      <c r="AA21" s="22">
        <v>152432629</v>
      </c>
    </row>
    <row r="22" spans="1:27" ht="12.75">
      <c r="A22" s="5" t="s">
        <v>48</v>
      </c>
      <c r="B22" s="3"/>
      <c r="C22" s="25">
        <v>65060214</v>
      </c>
      <c r="D22" s="25"/>
      <c r="E22" s="26">
        <v>76129286</v>
      </c>
      <c r="F22" s="27">
        <v>76048286</v>
      </c>
      <c r="G22" s="27">
        <v>5985235</v>
      </c>
      <c r="H22" s="27">
        <v>6957774</v>
      </c>
      <c r="I22" s="27">
        <v>7393654</v>
      </c>
      <c r="J22" s="27">
        <v>20336663</v>
      </c>
      <c r="K22" s="27">
        <v>7526831</v>
      </c>
      <c r="L22" s="27">
        <v>6484248</v>
      </c>
      <c r="M22" s="27">
        <v>6830709</v>
      </c>
      <c r="N22" s="27">
        <v>20841788</v>
      </c>
      <c r="O22" s="27">
        <v>7347598</v>
      </c>
      <c r="P22" s="27">
        <v>7337749</v>
      </c>
      <c r="Q22" s="27">
        <v>13188036</v>
      </c>
      <c r="R22" s="27">
        <v>27873383</v>
      </c>
      <c r="S22" s="27"/>
      <c r="T22" s="27"/>
      <c r="U22" s="27"/>
      <c r="V22" s="27"/>
      <c r="W22" s="27">
        <v>69051834</v>
      </c>
      <c r="X22" s="27">
        <v>56339427</v>
      </c>
      <c r="Y22" s="27">
        <v>12712407</v>
      </c>
      <c r="Z22" s="7">
        <v>22.56</v>
      </c>
      <c r="AA22" s="25">
        <v>76048286</v>
      </c>
    </row>
    <row r="23" spans="1:27" ht="12.75">
      <c r="A23" s="5" t="s">
        <v>49</v>
      </c>
      <c r="B23" s="3"/>
      <c r="C23" s="22">
        <v>49761466</v>
      </c>
      <c r="D23" s="22"/>
      <c r="E23" s="23">
        <v>69536000</v>
      </c>
      <c r="F23" s="24">
        <v>56336000</v>
      </c>
      <c r="G23" s="24">
        <v>6039535</v>
      </c>
      <c r="H23" s="24">
        <v>5989947</v>
      </c>
      <c r="I23" s="24">
        <v>6051673</v>
      </c>
      <c r="J23" s="24">
        <v>18081155</v>
      </c>
      <c r="K23" s="24">
        <v>6079533</v>
      </c>
      <c r="L23" s="24">
        <v>6062210</v>
      </c>
      <c r="M23" s="24">
        <v>6081229</v>
      </c>
      <c r="N23" s="24">
        <v>18222972</v>
      </c>
      <c r="O23" s="24">
        <v>6057748</v>
      </c>
      <c r="P23" s="24">
        <v>6074058</v>
      </c>
      <c r="Q23" s="24">
        <v>12163633</v>
      </c>
      <c r="R23" s="24">
        <v>24295439</v>
      </c>
      <c r="S23" s="24"/>
      <c r="T23" s="24"/>
      <c r="U23" s="24"/>
      <c r="V23" s="24"/>
      <c r="W23" s="24">
        <v>60599566</v>
      </c>
      <c r="X23" s="24">
        <v>46667796</v>
      </c>
      <c r="Y23" s="24">
        <v>13931770</v>
      </c>
      <c r="Z23" s="6">
        <v>29.85</v>
      </c>
      <c r="AA23" s="22">
        <v>56336000</v>
      </c>
    </row>
    <row r="24" spans="1:27" ht="12.75">
      <c r="A24" s="2" t="s">
        <v>50</v>
      </c>
      <c r="B24" s="8" t="s">
        <v>51</v>
      </c>
      <c r="C24" s="19">
        <v>48484</v>
      </c>
      <c r="D24" s="19"/>
      <c r="E24" s="20">
        <v>61332</v>
      </c>
      <c r="F24" s="21">
        <v>46332</v>
      </c>
      <c r="G24" s="21">
        <v>2069</v>
      </c>
      <c r="H24" s="21">
        <v>3279</v>
      </c>
      <c r="I24" s="21">
        <v>28159</v>
      </c>
      <c r="J24" s="21">
        <v>33507</v>
      </c>
      <c r="K24" s="21"/>
      <c r="L24" s="21">
        <v>2661</v>
      </c>
      <c r="M24" s="21"/>
      <c r="N24" s="21">
        <v>2661</v>
      </c>
      <c r="O24" s="21"/>
      <c r="P24" s="21">
        <v>11208</v>
      </c>
      <c r="Q24" s="21"/>
      <c r="R24" s="21">
        <v>11208</v>
      </c>
      <c r="S24" s="21"/>
      <c r="T24" s="21"/>
      <c r="U24" s="21"/>
      <c r="V24" s="21"/>
      <c r="W24" s="21">
        <v>47376</v>
      </c>
      <c r="X24" s="21">
        <v>52998</v>
      </c>
      <c r="Y24" s="21">
        <v>-5622</v>
      </c>
      <c r="Z24" s="4">
        <v>-10.61</v>
      </c>
      <c r="AA24" s="19">
        <v>46332</v>
      </c>
    </row>
    <row r="25" spans="1:27" ht="12.75">
      <c r="A25" s="9" t="s">
        <v>52</v>
      </c>
      <c r="B25" s="10" t="s">
        <v>53</v>
      </c>
      <c r="C25" s="40">
        <f aca="true" t="shared" si="4" ref="C25:Y25">+C5+C9+C15+C19+C24</f>
        <v>1728155710</v>
      </c>
      <c r="D25" s="40">
        <f>+D5+D9+D15+D19+D24</f>
        <v>0</v>
      </c>
      <c r="E25" s="41">
        <f t="shared" si="4"/>
        <v>1894815285</v>
      </c>
      <c r="F25" s="42">
        <f t="shared" si="4"/>
        <v>1823393177</v>
      </c>
      <c r="G25" s="42">
        <f t="shared" si="4"/>
        <v>110433503</v>
      </c>
      <c r="H25" s="42">
        <f t="shared" si="4"/>
        <v>237679110</v>
      </c>
      <c r="I25" s="42">
        <f t="shared" si="4"/>
        <v>122968300</v>
      </c>
      <c r="J25" s="42">
        <f t="shared" si="4"/>
        <v>471080913</v>
      </c>
      <c r="K25" s="42">
        <f t="shared" si="4"/>
        <v>109456126</v>
      </c>
      <c r="L25" s="42">
        <f t="shared" si="4"/>
        <v>134054948</v>
      </c>
      <c r="M25" s="42">
        <f t="shared" si="4"/>
        <v>192957715</v>
      </c>
      <c r="N25" s="42">
        <f t="shared" si="4"/>
        <v>436468789</v>
      </c>
      <c r="O25" s="42">
        <f t="shared" si="4"/>
        <v>117606758</v>
      </c>
      <c r="P25" s="42">
        <f t="shared" si="4"/>
        <v>124910848</v>
      </c>
      <c r="Q25" s="42">
        <f t="shared" si="4"/>
        <v>155898765</v>
      </c>
      <c r="R25" s="42">
        <f t="shared" si="4"/>
        <v>398416371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1305966073</v>
      </c>
      <c r="X25" s="42">
        <f t="shared" si="4"/>
        <v>1337661555</v>
      </c>
      <c r="Y25" s="42">
        <f t="shared" si="4"/>
        <v>-31695482</v>
      </c>
      <c r="Z25" s="43">
        <f>+IF(X25&lt;&gt;0,+(Y25/X25)*100,0)</f>
        <v>-2.369469458214339</v>
      </c>
      <c r="AA25" s="40">
        <f>+AA5+AA9+AA15+AA19+AA24</f>
        <v>1823393177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2.75">
      <c r="A27" s="12" t="s">
        <v>54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2.75">
      <c r="A28" s="2" t="s">
        <v>31</v>
      </c>
      <c r="B28" s="3"/>
      <c r="C28" s="19">
        <f aca="true" t="shared" si="5" ref="C28:Y28">SUM(C29:C31)</f>
        <v>551651251</v>
      </c>
      <c r="D28" s="19">
        <f>SUM(D29:D31)</f>
        <v>0</v>
      </c>
      <c r="E28" s="20">
        <f t="shared" si="5"/>
        <v>390530302</v>
      </c>
      <c r="F28" s="21">
        <f t="shared" si="5"/>
        <v>381693936</v>
      </c>
      <c r="G28" s="21">
        <f t="shared" si="5"/>
        <v>8952423</v>
      </c>
      <c r="H28" s="21">
        <f t="shared" si="5"/>
        <v>10337652</v>
      </c>
      <c r="I28" s="21">
        <f t="shared" si="5"/>
        <v>11651315</v>
      </c>
      <c r="J28" s="21">
        <f t="shared" si="5"/>
        <v>30941390</v>
      </c>
      <c r="K28" s="21">
        <f t="shared" si="5"/>
        <v>16381025</v>
      </c>
      <c r="L28" s="21">
        <f t="shared" si="5"/>
        <v>21074232</v>
      </c>
      <c r="M28" s="21">
        <f t="shared" si="5"/>
        <v>12020692</v>
      </c>
      <c r="N28" s="21">
        <f t="shared" si="5"/>
        <v>49475949</v>
      </c>
      <c r="O28" s="21">
        <f t="shared" si="5"/>
        <v>10746840</v>
      </c>
      <c r="P28" s="21">
        <f t="shared" si="5"/>
        <v>21963617</v>
      </c>
      <c r="Q28" s="21">
        <f t="shared" si="5"/>
        <v>55857701</v>
      </c>
      <c r="R28" s="21">
        <f t="shared" si="5"/>
        <v>88568158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168985497</v>
      </c>
      <c r="X28" s="21">
        <f t="shared" si="5"/>
        <v>290505464</v>
      </c>
      <c r="Y28" s="21">
        <f t="shared" si="5"/>
        <v>-121519967</v>
      </c>
      <c r="Z28" s="4">
        <f>+IF(X28&lt;&gt;0,+(Y28/X28)*100,0)</f>
        <v>-41.83052715318291</v>
      </c>
      <c r="AA28" s="19">
        <f>SUM(AA29:AA31)</f>
        <v>381693936</v>
      </c>
    </row>
    <row r="29" spans="1:27" ht="12.75">
      <c r="A29" s="5" t="s">
        <v>32</v>
      </c>
      <c r="B29" s="3"/>
      <c r="C29" s="22">
        <v>80541330</v>
      </c>
      <c r="D29" s="22"/>
      <c r="E29" s="23">
        <v>93178333</v>
      </c>
      <c r="F29" s="24">
        <v>92491510</v>
      </c>
      <c r="G29" s="24">
        <v>5096165</v>
      </c>
      <c r="H29" s="24">
        <v>1351442</v>
      </c>
      <c r="I29" s="24">
        <v>1098169</v>
      </c>
      <c r="J29" s="24">
        <v>7545776</v>
      </c>
      <c r="K29" s="24">
        <v>1766463</v>
      </c>
      <c r="L29" s="24">
        <v>1656389</v>
      </c>
      <c r="M29" s="24">
        <v>1084710</v>
      </c>
      <c r="N29" s="24">
        <v>4507562</v>
      </c>
      <c r="O29" s="24">
        <v>1094217</v>
      </c>
      <c r="P29" s="24">
        <v>3144575</v>
      </c>
      <c r="Q29" s="24">
        <v>31491866</v>
      </c>
      <c r="R29" s="24">
        <v>35730658</v>
      </c>
      <c r="S29" s="24"/>
      <c r="T29" s="24"/>
      <c r="U29" s="24"/>
      <c r="V29" s="24"/>
      <c r="W29" s="24">
        <v>47783996</v>
      </c>
      <c r="X29" s="24">
        <v>70078582</v>
      </c>
      <c r="Y29" s="24">
        <v>-22294586</v>
      </c>
      <c r="Z29" s="6">
        <v>-31.81</v>
      </c>
      <c r="AA29" s="22">
        <v>92491510</v>
      </c>
    </row>
    <row r="30" spans="1:27" ht="12.75">
      <c r="A30" s="5" t="s">
        <v>33</v>
      </c>
      <c r="B30" s="3"/>
      <c r="C30" s="25">
        <v>468121838</v>
      </c>
      <c r="D30" s="25"/>
      <c r="E30" s="26">
        <v>293522433</v>
      </c>
      <c r="F30" s="27">
        <v>285622505</v>
      </c>
      <c r="G30" s="27">
        <v>3854175</v>
      </c>
      <c r="H30" s="27">
        <v>8984127</v>
      </c>
      <c r="I30" s="27">
        <v>10549687</v>
      </c>
      <c r="J30" s="27">
        <v>23387989</v>
      </c>
      <c r="K30" s="27">
        <v>14612479</v>
      </c>
      <c r="L30" s="27">
        <v>19414510</v>
      </c>
      <c r="M30" s="27">
        <v>10933899</v>
      </c>
      <c r="N30" s="27">
        <v>44960888</v>
      </c>
      <c r="O30" s="27">
        <v>9648118</v>
      </c>
      <c r="P30" s="27">
        <v>18703705</v>
      </c>
      <c r="Q30" s="27">
        <v>23583790</v>
      </c>
      <c r="R30" s="27">
        <v>51935613</v>
      </c>
      <c r="S30" s="27"/>
      <c r="T30" s="27"/>
      <c r="U30" s="27"/>
      <c r="V30" s="27"/>
      <c r="W30" s="27">
        <v>120284490</v>
      </c>
      <c r="X30" s="27">
        <v>217596581</v>
      </c>
      <c r="Y30" s="27">
        <v>-97312091</v>
      </c>
      <c r="Z30" s="7">
        <v>-44.72</v>
      </c>
      <c r="AA30" s="25">
        <v>285622505</v>
      </c>
    </row>
    <row r="31" spans="1:27" ht="12.75">
      <c r="A31" s="5" t="s">
        <v>34</v>
      </c>
      <c r="B31" s="3"/>
      <c r="C31" s="22">
        <v>2988083</v>
      </c>
      <c r="D31" s="22"/>
      <c r="E31" s="23">
        <v>3829536</v>
      </c>
      <c r="F31" s="24">
        <v>3579921</v>
      </c>
      <c r="G31" s="24">
        <v>2083</v>
      </c>
      <c r="H31" s="24">
        <v>2083</v>
      </c>
      <c r="I31" s="24">
        <v>3459</v>
      </c>
      <c r="J31" s="24">
        <v>7625</v>
      </c>
      <c r="K31" s="24">
        <v>2083</v>
      </c>
      <c r="L31" s="24">
        <v>3333</v>
      </c>
      <c r="M31" s="24">
        <v>2083</v>
      </c>
      <c r="N31" s="24">
        <v>7499</v>
      </c>
      <c r="O31" s="24">
        <v>4505</v>
      </c>
      <c r="P31" s="24">
        <v>115337</v>
      </c>
      <c r="Q31" s="24">
        <v>782045</v>
      </c>
      <c r="R31" s="24">
        <v>901887</v>
      </c>
      <c r="S31" s="24"/>
      <c r="T31" s="24"/>
      <c r="U31" s="24"/>
      <c r="V31" s="24"/>
      <c r="W31" s="24">
        <v>917011</v>
      </c>
      <c r="X31" s="24">
        <v>2830301</v>
      </c>
      <c r="Y31" s="24">
        <v>-1913290</v>
      </c>
      <c r="Z31" s="6">
        <v>-67.6</v>
      </c>
      <c r="AA31" s="22">
        <v>3579921</v>
      </c>
    </row>
    <row r="32" spans="1:27" ht="12.75">
      <c r="A32" s="2" t="s">
        <v>35</v>
      </c>
      <c r="B32" s="3"/>
      <c r="C32" s="19">
        <f aca="true" t="shared" si="6" ref="C32:Y32">SUM(C33:C37)</f>
        <v>237171245</v>
      </c>
      <c r="D32" s="19">
        <f>SUM(D33:D37)</f>
        <v>0</v>
      </c>
      <c r="E32" s="20">
        <f t="shared" si="6"/>
        <v>269886302</v>
      </c>
      <c r="F32" s="21">
        <f t="shared" si="6"/>
        <v>274079996</v>
      </c>
      <c r="G32" s="21">
        <f t="shared" si="6"/>
        <v>4229576</v>
      </c>
      <c r="H32" s="21">
        <f t="shared" si="6"/>
        <v>5100408</v>
      </c>
      <c r="I32" s="21">
        <f t="shared" si="6"/>
        <v>4588873</v>
      </c>
      <c r="J32" s="21">
        <f t="shared" si="6"/>
        <v>13918857</v>
      </c>
      <c r="K32" s="21">
        <f t="shared" si="6"/>
        <v>4704530</v>
      </c>
      <c r="L32" s="21">
        <f t="shared" si="6"/>
        <v>8215187</v>
      </c>
      <c r="M32" s="21">
        <f t="shared" si="6"/>
        <v>6019420</v>
      </c>
      <c r="N32" s="21">
        <f t="shared" si="6"/>
        <v>18939137</v>
      </c>
      <c r="O32" s="21">
        <f t="shared" si="6"/>
        <v>1859714</v>
      </c>
      <c r="P32" s="21">
        <f t="shared" si="6"/>
        <v>17040353</v>
      </c>
      <c r="Q32" s="21">
        <f t="shared" si="6"/>
        <v>33055454</v>
      </c>
      <c r="R32" s="21">
        <f t="shared" si="6"/>
        <v>51955521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84813515</v>
      </c>
      <c r="X32" s="21">
        <f t="shared" si="6"/>
        <v>194502149</v>
      </c>
      <c r="Y32" s="21">
        <f t="shared" si="6"/>
        <v>-109688634</v>
      </c>
      <c r="Z32" s="4">
        <f>+IF(X32&lt;&gt;0,+(Y32/X32)*100,0)</f>
        <v>-56.394561481169035</v>
      </c>
      <c r="AA32" s="19">
        <f>SUM(AA33:AA37)</f>
        <v>274079996</v>
      </c>
    </row>
    <row r="33" spans="1:27" ht="12.75">
      <c r="A33" s="5" t="s">
        <v>36</v>
      </c>
      <c r="B33" s="3"/>
      <c r="C33" s="22">
        <v>61828498</v>
      </c>
      <c r="D33" s="22"/>
      <c r="E33" s="23">
        <v>67449491</v>
      </c>
      <c r="F33" s="24">
        <v>79141586</v>
      </c>
      <c r="G33" s="24">
        <v>61807</v>
      </c>
      <c r="H33" s="24">
        <v>298725</v>
      </c>
      <c r="I33" s="24">
        <v>1022740</v>
      </c>
      <c r="J33" s="24">
        <v>1383272</v>
      </c>
      <c r="K33" s="24">
        <v>648810</v>
      </c>
      <c r="L33" s="24">
        <v>435691</v>
      </c>
      <c r="M33" s="24">
        <v>387975</v>
      </c>
      <c r="N33" s="24">
        <v>1472476</v>
      </c>
      <c r="O33" s="24">
        <v>359525</v>
      </c>
      <c r="P33" s="24">
        <v>3025802</v>
      </c>
      <c r="Q33" s="24">
        <v>5864283</v>
      </c>
      <c r="R33" s="24">
        <v>9249610</v>
      </c>
      <c r="S33" s="24"/>
      <c r="T33" s="24"/>
      <c r="U33" s="24"/>
      <c r="V33" s="24"/>
      <c r="W33" s="24">
        <v>12105358</v>
      </c>
      <c r="X33" s="24">
        <v>52842024</v>
      </c>
      <c r="Y33" s="24">
        <v>-40736666</v>
      </c>
      <c r="Z33" s="6">
        <v>-77.09</v>
      </c>
      <c r="AA33" s="22">
        <v>79141586</v>
      </c>
    </row>
    <row r="34" spans="1:27" ht="12.75">
      <c r="A34" s="5" t="s">
        <v>37</v>
      </c>
      <c r="B34" s="3"/>
      <c r="C34" s="22">
        <v>59147454</v>
      </c>
      <c r="D34" s="22"/>
      <c r="E34" s="23">
        <v>60844737</v>
      </c>
      <c r="F34" s="24">
        <v>55785892</v>
      </c>
      <c r="G34" s="24">
        <v>140400</v>
      </c>
      <c r="H34" s="24">
        <v>928816</v>
      </c>
      <c r="I34" s="24">
        <v>2481215</v>
      </c>
      <c r="J34" s="24">
        <v>3550431</v>
      </c>
      <c r="K34" s="24">
        <v>271062</v>
      </c>
      <c r="L34" s="24">
        <v>440929</v>
      </c>
      <c r="M34" s="24">
        <v>456512</v>
      </c>
      <c r="N34" s="24">
        <v>1168503</v>
      </c>
      <c r="O34" s="24">
        <v>1132770</v>
      </c>
      <c r="P34" s="24">
        <v>3872336</v>
      </c>
      <c r="Q34" s="24">
        <v>7200287</v>
      </c>
      <c r="R34" s="24">
        <v>12205393</v>
      </c>
      <c r="S34" s="24"/>
      <c r="T34" s="24"/>
      <c r="U34" s="24"/>
      <c r="V34" s="24"/>
      <c r="W34" s="24">
        <v>16924327</v>
      </c>
      <c r="X34" s="24">
        <v>40534993</v>
      </c>
      <c r="Y34" s="24">
        <v>-23610666</v>
      </c>
      <c r="Z34" s="6">
        <v>-58.25</v>
      </c>
      <c r="AA34" s="22">
        <v>55785892</v>
      </c>
    </row>
    <row r="35" spans="1:27" ht="12.75">
      <c r="A35" s="5" t="s">
        <v>38</v>
      </c>
      <c r="B35" s="3"/>
      <c r="C35" s="22">
        <v>104340676</v>
      </c>
      <c r="D35" s="22"/>
      <c r="E35" s="23">
        <v>134836997</v>
      </c>
      <c r="F35" s="24">
        <v>133692870</v>
      </c>
      <c r="G35" s="24">
        <v>3941831</v>
      </c>
      <c r="H35" s="24">
        <v>3484465</v>
      </c>
      <c r="I35" s="24">
        <v>868840</v>
      </c>
      <c r="J35" s="24">
        <v>8295136</v>
      </c>
      <c r="K35" s="24">
        <v>4138503</v>
      </c>
      <c r="L35" s="24">
        <v>6653023</v>
      </c>
      <c r="M35" s="24">
        <v>4917355</v>
      </c>
      <c r="N35" s="24">
        <v>15708881</v>
      </c>
      <c r="O35" s="24">
        <v>241869</v>
      </c>
      <c r="P35" s="24">
        <v>9811247</v>
      </c>
      <c r="Q35" s="24">
        <v>19357752</v>
      </c>
      <c r="R35" s="24">
        <v>29410868</v>
      </c>
      <c r="S35" s="24"/>
      <c r="T35" s="24"/>
      <c r="U35" s="24"/>
      <c r="V35" s="24"/>
      <c r="W35" s="24">
        <v>53414885</v>
      </c>
      <c r="X35" s="24">
        <v>96620532</v>
      </c>
      <c r="Y35" s="24">
        <v>-43205647</v>
      </c>
      <c r="Z35" s="6">
        <v>-44.72</v>
      </c>
      <c r="AA35" s="22">
        <v>133692870</v>
      </c>
    </row>
    <row r="36" spans="1:27" ht="12.75">
      <c r="A36" s="5" t="s">
        <v>39</v>
      </c>
      <c r="B36" s="3"/>
      <c r="C36" s="22">
        <v>4572215</v>
      </c>
      <c r="D36" s="22"/>
      <c r="E36" s="23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6"/>
      <c r="AA36" s="22"/>
    </row>
    <row r="37" spans="1:27" ht="12.75">
      <c r="A37" s="5" t="s">
        <v>40</v>
      </c>
      <c r="B37" s="3"/>
      <c r="C37" s="25">
        <v>7282402</v>
      </c>
      <c r="D37" s="25"/>
      <c r="E37" s="26">
        <v>6755077</v>
      </c>
      <c r="F37" s="27">
        <v>5459648</v>
      </c>
      <c r="G37" s="27">
        <v>85538</v>
      </c>
      <c r="H37" s="27">
        <v>388402</v>
      </c>
      <c r="I37" s="27">
        <v>216078</v>
      </c>
      <c r="J37" s="27">
        <v>690018</v>
      </c>
      <c r="K37" s="27">
        <v>-353845</v>
      </c>
      <c r="L37" s="27">
        <v>685544</v>
      </c>
      <c r="M37" s="27">
        <v>257578</v>
      </c>
      <c r="N37" s="27">
        <v>589277</v>
      </c>
      <c r="O37" s="27">
        <v>125550</v>
      </c>
      <c r="P37" s="27">
        <v>330968</v>
      </c>
      <c r="Q37" s="27">
        <v>633132</v>
      </c>
      <c r="R37" s="27">
        <v>1089650</v>
      </c>
      <c r="S37" s="27"/>
      <c r="T37" s="27"/>
      <c r="U37" s="27"/>
      <c r="V37" s="27"/>
      <c r="W37" s="27">
        <v>2368945</v>
      </c>
      <c r="X37" s="27">
        <v>4504600</v>
      </c>
      <c r="Y37" s="27">
        <v>-2135655</v>
      </c>
      <c r="Z37" s="7">
        <v>-47.41</v>
      </c>
      <c r="AA37" s="25">
        <v>5459648</v>
      </c>
    </row>
    <row r="38" spans="1:27" ht="12.75">
      <c r="A38" s="2" t="s">
        <v>41</v>
      </c>
      <c r="B38" s="8"/>
      <c r="C38" s="19">
        <f aca="true" t="shared" si="7" ref="C38:Y38">SUM(C39:C41)</f>
        <v>190244109</v>
      </c>
      <c r="D38" s="19">
        <f>SUM(D39:D41)</f>
        <v>0</v>
      </c>
      <c r="E38" s="20">
        <f t="shared" si="7"/>
        <v>267957648</v>
      </c>
      <c r="F38" s="21">
        <f t="shared" si="7"/>
        <v>304015889</v>
      </c>
      <c r="G38" s="21">
        <f t="shared" si="7"/>
        <v>493025</v>
      </c>
      <c r="H38" s="21">
        <f t="shared" si="7"/>
        <v>1816638</v>
      </c>
      <c r="I38" s="21">
        <f t="shared" si="7"/>
        <v>1466284</v>
      </c>
      <c r="J38" s="21">
        <f t="shared" si="7"/>
        <v>3775947</v>
      </c>
      <c r="K38" s="21">
        <f t="shared" si="7"/>
        <v>1101608</v>
      </c>
      <c r="L38" s="21">
        <f t="shared" si="7"/>
        <v>2098236</v>
      </c>
      <c r="M38" s="21">
        <f t="shared" si="7"/>
        <v>1448204</v>
      </c>
      <c r="N38" s="21">
        <f t="shared" si="7"/>
        <v>4648048</v>
      </c>
      <c r="O38" s="21">
        <f t="shared" si="7"/>
        <v>953068</v>
      </c>
      <c r="P38" s="21">
        <f t="shared" si="7"/>
        <v>9867260</v>
      </c>
      <c r="Q38" s="21">
        <f t="shared" si="7"/>
        <v>24464552</v>
      </c>
      <c r="R38" s="21">
        <f t="shared" si="7"/>
        <v>35284880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43708875</v>
      </c>
      <c r="X38" s="21">
        <f t="shared" si="7"/>
        <v>217947389</v>
      </c>
      <c r="Y38" s="21">
        <f t="shared" si="7"/>
        <v>-174238514</v>
      </c>
      <c r="Z38" s="4">
        <f>+IF(X38&lt;&gt;0,+(Y38/X38)*100,0)</f>
        <v>-79.94521742125573</v>
      </c>
      <c r="AA38" s="19">
        <f>SUM(AA39:AA41)</f>
        <v>304015889</v>
      </c>
    </row>
    <row r="39" spans="1:27" ht="12.75">
      <c r="A39" s="5" t="s">
        <v>42</v>
      </c>
      <c r="B39" s="3"/>
      <c r="C39" s="22">
        <v>37303649</v>
      </c>
      <c r="D39" s="22"/>
      <c r="E39" s="23">
        <v>49012090</v>
      </c>
      <c r="F39" s="24">
        <v>51568600</v>
      </c>
      <c r="G39" s="24">
        <v>296219</v>
      </c>
      <c r="H39" s="24">
        <v>1465151</v>
      </c>
      <c r="I39" s="24">
        <v>445788</v>
      </c>
      <c r="J39" s="24">
        <v>2207158</v>
      </c>
      <c r="K39" s="24">
        <v>745495</v>
      </c>
      <c r="L39" s="24">
        <v>851130</v>
      </c>
      <c r="M39" s="24">
        <v>904403</v>
      </c>
      <c r="N39" s="24">
        <v>2501028</v>
      </c>
      <c r="O39" s="24">
        <v>258620</v>
      </c>
      <c r="P39" s="24">
        <v>2430599</v>
      </c>
      <c r="Q39" s="24">
        <v>8901972</v>
      </c>
      <c r="R39" s="24">
        <v>11591191</v>
      </c>
      <c r="S39" s="24"/>
      <c r="T39" s="24"/>
      <c r="U39" s="24"/>
      <c r="V39" s="24"/>
      <c r="W39" s="24">
        <v>16299377</v>
      </c>
      <c r="X39" s="24">
        <v>35933731</v>
      </c>
      <c r="Y39" s="24">
        <v>-19634354</v>
      </c>
      <c r="Z39" s="6">
        <v>-54.64</v>
      </c>
      <c r="AA39" s="22">
        <v>51568600</v>
      </c>
    </row>
    <row r="40" spans="1:27" ht="12.75">
      <c r="A40" s="5" t="s">
        <v>43</v>
      </c>
      <c r="B40" s="3"/>
      <c r="C40" s="22">
        <v>149327131</v>
      </c>
      <c r="D40" s="22"/>
      <c r="E40" s="23">
        <v>212205701</v>
      </c>
      <c r="F40" s="24">
        <v>245749289</v>
      </c>
      <c r="G40" s="24">
        <v>196806</v>
      </c>
      <c r="H40" s="24">
        <v>270224</v>
      </c>
      <c r="I40" s="24">
        <v>963353</v>
      </c>
      <c r="J40" s="24">
        <v>1430383</v>
      </c>
      <c r="K40" s="24">
        <v>221173</v>
      </c>
      <c r="L40" s="24">
        <v>753749</v>
      </c>
      <c r="M40" s="24">
        <v>523991</v>
      </c>
      <c r="N40" s="24">
        <v>1498913</v>
      </c>
      <c r="O40" s="24">
        <v>582105</v>
      </c>
      <c r="P40" s="24">
        <v>6924981</v>
      </c>
      <c r="Q40" s="24">
        <v>14474627</v>
      </c>
      <c r="R40" s="24">
        <v>21981713</v>
      </c>
      <c r="S40" s="24"/>
      <c r="T40" s="24"/>
      <c r="U40" s="24"/>
      <c r="V40" s="24"/>
      <c r="W40" s="24">
        <v>24911009</v>
      </c>
      <c r="X40" s="24">
        <v>177493434</v>
      </c>
      <c r="Y40" s="24">
        <v>-152582425</v>
      </c>
      <c r="Z40" s="6">
        <v>-85.97</v>
      </c>
      <c r="AA40" s="22">
        <v>245749289</v>
      </c>
    </row>
    <row r="41" spans="1:27" ht="12.75">
      <c r="A41" s="5" t="s">
        <v>44</v>
      </c>
      <c r="B41" s="3"/>
      <c r="C41" s="22">
        <v>3613329</v>
      </c>
      <c r="D41" s="22"/>
      <c r="E41" s="23">
        <v>6739857</v>
      </c>
      <c r="F41" s="24">
        <v>6698000</v>
      </c>
      <c r="G41" s="24"/>
      <c r="H41" s="24">
        <v>81263</v>
      </c>
      <c r="I41" s="24">
        <v>57143</v>
      </c>
      <c r="J41" s="24">
        <v>138406</v>
      </c>
      <c r="K41" s="24">
        <v>134940</v>
      </c>
      <c r="L41" s="24">
        <v>493357</v>
      </c>
      <c r="M41" s="24">
        <v>19810</v>
      </c>
      <c r="N41" s="24">
        <v>648107</v>
      </c>
      <c r="O41" s="24">
        <v>112343</v>
      </c>
      <c r="P41" s="24">
        <v>511680</v>
      </c>
      <c r="Q41" s="24">
        <v>1087953</v>
      </c>
      <c r="R41" s="24">
        <v>1711976</v>
      </c>
      <c r="S41" s="24"/>
      <c r="T41" s="24"/>
      <c r="U41" s="24"/>
      <c r="V41" s="24"/>
      <c r="W41" s="24">
        <v>2498489</v>
      </c>
      <c r="X41" s="24">
        <v>4520224</v>
      </c>
      <c r="Y41" s="24">
        <v>-2021735</v>
      </c>
      <c r="Z41" s="6">
        <v>-44.73</v>
      </c>
      <c r="AA41" s="22">
        <v>6698000</v>
      </c>
    </row>
    <row r="42" spans="1:27" ht="12.75">
      <c r="A42" s="2" t="s">
        <v>45</v>
      </c>
      <c r="B42" s="8"/>
      <c r="C42" s="19">
        <f aca="true" t="shared" si="8" ref="C42:Y42">SUM(C43:C46)</f>
        <v>764624405</v>
      </c>
      <c r="D42" s="19">
        <f>SUM(D43:D46)</f>
        <v>0</v>
      </c>
      <c r="E42" s="20">
        <f t="shared" si="8"/>
        <v>890374178</v>
      </c>
      <c r="F42" s="21">
        <f t="shared" si="8"/>
        <v>938630598</v>
      </c>
      <c r="G42" s="21">
        <f t="shared" si="8"/>
        <v>9233051</v>
      </c>
      <c r="H42" s="21">
        <f t="shared" si="8"/>
        <v>68063505</v>
      </c>
      <c r="I42" s="21">
        <f t="shared" si="8"/>
        <v>89856402</v>
      </c>
      <c r="J42" s="21">
        <f t="shared" si="8"/>
        <v>167152958</v>
      </c>
      <c r="K42" s="21">
        <f t="shared" si="8"/>
        <v>50885323</v>
      </c>
      <c r="L42" s="21">
        <f t="shared" si="8"/>
        <v>57410212</v>
      </c>
      <c r="M42" s="21">
        <f t="shared" si="8"/>
        <v>43192336</v>
      </c>
      <c r="N42" s="21">
        <f t="shared" si="8"/>
        <v>151487871</v>
      </c>
      <c r="O42" s="21">
        <f t="shared" si="8"/>
        <v>40957499</v>
      </c>
      <c r="P42" s="21">
        <f t="shared" si="8"/>
        <v>50499027</v>
      </c>
      <c r="Q42" s="21">
        <f t="shared" si="8"/>
        <v>75324070</v>
      </c>
      <c r="R42" s="21">
        <f t="shared" si="8"/>
        <v>166780596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485421425</v>
      </c>
      <c r="X42" s="21">
        <f t="shared" si="8"/>
        <v>668694667</v>
      </c>
      <c r="Y42" s="21">
        <f t="shared" si="8"/>
        <v>-183273242</v>
      </c>
      <c r="Z42" s="4">
        <f>+IF(X42&lt;&gt;0,+(Y42/X42)*100,0)</f>
        <v>-27.407612329589583</v>
      </c>
      <c r="AA42" s="19">
        <f>SUM(AA43:AA46)</f>
        <v>938630598</v>
      </c>
    </row>
    <row r="43" spans="1:27" ht="12.75">
      <c r="A43" s="5" t="s">
        <v>46</v>
      </c>
      <c r="B43" s="3"/>
      <c r="C43" s="22">
        <v>559476574</v>
      </c>
      <c r="D43" s="22"/>
      <c r="E43" s="23">
        <v>633793566</v>
      </c>
      <c r="F43" s="24">
        <v>650170783</v>
      </c>
      <c r="G43" s="24">
        <v>7077656</v>
      </c>
      <c r="H43" s="24">
        <v>61594287</v>
      </c>
      <c r="I43" s="24">
        <v>82203472</v>
      </c>
      <c r="J43" s="24">
        <v>150875415</v>
      </c>
      <c r="K43" s="24">
        <v>46171813</v>
      </c>
      <c r="L43" s="24">
        <v>44933728</v>
      </c>
      <c r="M43" s="24">
        <v>39878019</v>
      </c>
      <c r="N43" s="24">
        <v>130983560</v>
      </c>
      <c r="O43" s="24">
        <v>34869972</v>
      </c>
      <c r="P43" s="24">
        <v>38401689</v>
      </c>
      <c r="Q43" s="24">
        <v>49617564</v>
      </c>
      <c r="R43" s="24">
        <v>122889225</v>
      </c>
      <c r="S43" s="24"/>
      <c r="T43" s="24"/>
      <c r="U43" s="24"/>
      <c r="V43" s="24"/>
      <c r="W43" s="24">
        <v>404748200</v>
      </c>
      <c r="X43" s="24">
        <v>475795147</v>
      </c>
      <c r="Y43" s="24">
        <v>-71046947</v>
      </c>
      <c r="Z43" s="6">
        <v>-14.93</v>
      </c>
      <c r="AA43" s="22">
        <v>650170783</v>
      </c>
    </row>
    <row r="44" spans="1:27" ht="12.75">
      <c r="A44" s="5" t="s">
        <v>47</v>
      </c>
      <c r="B44" s="3"/>
      <c r="C44" s="22">
        <v>81707523</v>
      </c>
      <c r="D44" s="22"/>
      <c r="E44" s="23">
        <v>105004305</v>
      </c>
      <c r="F44" s="24">
        <v>112147514</v>
      </c>
      <c r="G44" s="24">
        <v>711044</v>
      </c>
      <c r="H44" s="24">
        <v>2187029</v>
      </c>
      <c r="I44" s="24">
        <v>3055047</v>
      </c>
      <c r="J44" s="24">
        <v>5953120</v>
      </c>
      <c r="K44" s="24">
        <v>953442</v>
      </c>
      <c r="L44" s="24">
        <v>5394353</v>
      </c>
      <c r="M44" s="24">
        <v>1229817</v>
      </c>
      <c r="N44" s="24">
        <v>7577612</v>
      </c>
      <c r="O44" s="24">
        <v>3155686</v>
      </c>
      <c r="P44" s="24">
        <v>4338763</v>
      </c>
      <c r="Q44" s="24">
        <v>11591043</v>
      </c>
      <c r="R44" s="24">
        <v>19085492</v>
      </c>
      <c r="S44" s="24"/>
      <c r="T44" s="24"/>
      <c r="U44" s="24"/>
      <c r="V44" s="24"/>
      <c r="W44" s="24">
        <v>32616224</v>
      </c>
      <c r="X44" s="24">
        <v>80837860</v>
      </c>
      <c r="Y44" s="24">
        <v>-48221636</v>
      </c>
      <c r="Z44" s="6">
        <v>-59.65</v>
      </c>
      <c r="AA44" s="22">
        <v>112147514</v>
      </c>
    </row>
    <row r="45" spans="1:27" ht="12.75">
      <c r="A45" s="5" t="s">
        <v>48</v>
      </c>
      <c r="B45" s="3"/>
      <c r="C45" s="25">
        <v>73496340</v>
      </c>
      <c r="D45" s="25"/>
      <c r="E45" s="26">
        <v>98120739</v>
      </c>
      <c r="F45" s="27">
        <v>117766364</v>
      </c>
      <c r="G45" s="27">
        <v>174735</v>
      </c>
      <c r="H45" s="27">
        <v>1851483</v>
      </c>
      <c r="I45" s="27">
        <v>4420060</v>
      </c>
      <c r="J45" s="27">
        <v>6446278</v>
      </c>
      <c r="K45" s="27">
        <v>1186508</v>
      </c>
      <c r="L45" s="27">
        <v>2772658</v>
      </c>
      <c r="M45" s="27">
        <v>1781076</v>
      </c>
      <c r="N45" s="27">
        <v>5740242</v>
      </c>
      <c r="O45" s="27">
        <v>583349</v>
      </c>
      <c r="P45" s="27">
        <v>2506338</v>
      </c>
      <c r="Q45" s="27">
        <v>6319566</v>
      </c>
      <c r="R45" s="27">
        <v>9409253</v>
      </c>
      <c r="S45" s="27"/>
      <c r="T45" s="27"/>
      <c r="U45" s="27"/>
      <c r="V45" s="27"/>
      <c r="W45" s="27">
        <v>21595773</v>
      </c>
      <c r="X45" s="27">
        <v>71467678</v>
      </c>
      <c r="Y45" s="27">
        <v>-49871905</v>
      </c>
      <c r="Z45" s="7">
        <v>-69.78</v>
      </c>
      <c r="AA45" s="25">
        <v>117766364</v>
      </c>
    </row>
    <row r="46" spans="1:27" ht="12.75">
      <c r="A46" s="5" t="s">
        <v>49</v>
      </c>
      <c r="B46" s="3"/>
      <c r="C46" s="22">
        <v>49943968</v>
      </c>
      <c r="D46" s="22"/>
      <c r="E46" s="23">
        <v>53455568</v>
      </c>
      <c r="F46" s="24">
        <v>58545937</v>
      </c>
      <c r="G46" s="24">
        <v>1269616</v>
      </c>
      <c r="H46" s="24">
        <v>2430706</v>
      </c>
      <c r="I46" s="24">
        <v>177823</v>
      </c>
      <c r="J46" s="24">
        <v>3878145</v>
      </c>
      <c r="K46" s="24">
        <v>2573560</v>
      </c>
      <c r="L46" s="24">
        <v>4309473</v>
      </c>
      <c r="M46" s="24">
        <v>303424</v>
      </c>
      <c r="N46" s="24">
        <v>7186457</v>
      </c>
      <c r="O46" s="24">
        <v>2348492</v>
      </c>
      <c r="P46" s="24">
        <v>5252237</v>
      </c>
      <c r="Q46" s="24">
        <v>7795897</v>
      </c>
      <c r="R46" s="24">
        <v>15396626</v>
      </c>
      <c r="S46" s="24"/>
      <c r="T46" s="24"/>
      <c r="U46" s="24"/>
      <c r="V46" s="24"/>
      <c r="W46" s="24">
        <v>26461228</v>
      </c>
      <c r="X46" s="24">
        <v>40593982</v>
      </c>
      <c r="Y46" s="24">
        <v>-14132754</v>
      </c>
      <c r="Z46" s="6">
        <v>-34.81</v>
      </c>
      <c r="AA46" s="22">
        <v>58545937</v>
      </c>
    </row>
    <row r="47" spans="1:27" ht="12.75">
      <c r="A47" s="2" t="s">
        <v>50</v>
      </c>
      <c r="B47" s="8" t="s">
        <v>51</v>
      </c>
      <c r="C47" s="19">
        <v>26057</v>
      </c>
      <c r="D47" s="19"/>
      <c r="E47" s="20">
        <v>100000</v>
      </c>
      <c r="F47" s="21">
        <v>370000</v>
      </c>
      <c r="G47" s="21"/>
      <c r="H47" s="21"/>
      <c r="I47" s="21"/>
      <c r="J47" s="21"/>
      <c r="K47" s="21"/>
      <c r="L47" s="21"/>
      <c r="M47" s="21"/>
      <c r="N47" s="21"/>
      <c r="O47" s="21"/>
      <c r="P47" s="21">
        <v>11450</v>
      </c>
      <c r="Q47" s="21"/>
      <c r="R47" s="21">
        <v>11450</v>
      </c>
      <c r="S47" s="21"/>
      <c r="T47" s="21"/>
      <c r="U47" s="21"/>
      <c r="V47" s="21"/>
      <c r="W47" s="21">
        <v>11450</v>
      </c>
      <c r="X47" s="21">
        <v>193001</v>
      </c>
      <c r="Y47" s="21">
        <v>-181551</v>
      </c>
      <c r="Z47" s="4">
        <v>-94.07</v>
      </c>
      <c r="AA47" s="19">
        <v>370000</v>
      </c>
    </row>
    <row r="48" spans="1:27" ht="12.75">
      <c r="A48" s="9" t="s">
        <v>55</v>
      </c>
      <c r="B48" s="10" t="s">
        <v>56</v>
      </c>
      <c r="C48" s="40">
        <f aca="true" t="shared" si="9" ref="C48:Y48">+C28+C32+C38+C42+C47</f>
        <v>1743717067</v>
      </c>
      <c r="D48" s="40">
        <f>+D28+D32+D38+D42+D47</f>
        <v>0</v>
      </c>
      <c r="E48" s="41">
        <f t="shared" si="9"/>
        <v>1818848430</v>
      </c>
      <c r="F48" s="42">
        <f t="shared" si="9"/>
        <v>1898790419</v>
      </c>
      <c r="G48" s="42">
        <f t="shared" si="9"/>
        <v>22908075</v>
      </c>
      <c r="H48" s="42">
        <f t="shared" si="9"/>
        <v>85318203</v>
      </c>
      <c r="I48" s="42">
        <f t="shared" si="9"/>
        <v>107562874</v>
      </c>
      <c r="J48" s="42">
        <f t="shared" si="9"/>
        <v>215789152</v>
      </c>
      <c r="K48" s="42">
        <f t="shared" si="9"/>
        <v>73072486</v>
      </c>
      <c r="L48" s="42">
        <f t="shared" si="9"/>
        <v>88797867</v>
      </c>
      <c r="M48" s="42">
        <f t="shared" si="9"/>
        <v>62680652</v>
      </c>
      <c r="N48" s="42">
        <f t="shared" si="9"/>
        <v>224551005</v>
      </c>
      <c r="O48" s="42">
        <f t="shared" si="9"/>
        <v>54517121</v>
      </c>
      <c r="P48" s="42">
        <f t="shared" si="9"/>
        <v>99381707</v>
      </c>
      <c r="Q48" s="42">
        <f t="shared" si="9"/>
        <v>188701777</v>
      </c>
      <c r="R48" s="42">
        <f t="shared" si="9"/>
        <v>342600605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782940762</v>
      </c>
      <c r="X48" s="42">
        <f t="shared" si="9"/>
        <v>1371842670</v>
      </c>
      <c r="Y48" s="42">
        <f t="shared" si="9"/>
        <v>-588901908</v>
      </c>
      <c r="Z48" s="43">
        <f>+IF(X48&lt;&gt;0,+(Y48/X48)*100,0)</f>
        <v>-42.92780220927229</v>
      </c>
      <c r="AA48" s="40">
        <f>+AA28+AA32+AA38+AA42+AA47</f>
        <v>1898790419</v>
      </c>
    </row>
    <row r="49" spans="1:27" ht="12.75">
      <c r="A49" s="14" t="s">
        <v>76</v>
      </c>
      <c r="B49" s="15"/>
      <c r="C49" s="44">
        <f aca="true" t="shared" si="10" ref="C49:Y49">+C25-C48</f>
        <v>-15561357</v>
      </c>
      <c r="D49" s="44">
        <f>+D25-D48</f>
        <v>0</v>
      </c>
      <c r="E49" s="45">
        <f t="shared" si="10"/>
        <v>75966855</v>
      </c>
      <c r="F49" s="46">
        <f t="shared" si="10"/>
        <v>-75397242</v>
      </c>
      <c r="G49" s="46">
        <f t="shared" si="10"/>
        <v>87525428</v>
      </c>
      <c r="H49" s="46">
        <f t="shared" si="10"/>
        <v>152360907</v>
      </c>
      <c r="I49" s="46">
        <f t="shared" si="10"/>
        <v>15405426</v>
      </c>
      <c r="J49" s="46">
        <f t="shared" si="10"/>
        <v>255291761</v>
      </c>
      <c r="K49" s="46">
        <f t="shared" si="10"/>
        <v>36383640</v>
      </c>
      <c r="L49" s="46">
        <f t="shared" si="10"/>
        <v>45257081</v>
      </c>
      <c r="M49" s="46">
        <f t="shared" si="10"/>
        <v>130277063</v>
      </c>
      <c r="N49" s="46">
        <f t="shared" si="10"/>
        <v>211917784</v>
      </c>
      <c r="O49" s="46">
        <f t="shared" si="10"/>
        <v>63089637</v>
      </c>
      <c r="P49" s="46">
        <f t="shared" si="10"/>
        <v>25529141</v>
      </c>
      <c r="Q49" s="46">
        <f t="shared" si="10"/>
        <v>-32803012</v>
      </c>
      <c r="R49" s="46">
        <f t="shared" si="10"/>
        <v>55815766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523025311</v>
      </c>
      <c r="X49" s="46">
        <f>IF(F25=F48,0,X25-X48)</f>
        <v>-34181115</v>
      </c>
      <c r="Y49" s="46">
        <f t="shared" si="10"/>
        <v>557206426</v>
      </c>
      <c r="Z49" s="47">
        <f>+IF(X49&lt;&gt;0,+(Y49/X49)*100,0)</f>
        <v>-1630.1587177597924</v>
      </c>
      <c r="AA49" s="44">
        <f>+AA25-AA48</f>
        <v>-75397242</v>
      </c>
    </row>
    <row r="50" spans="1:27" ht="12.75">
      <c r="A50" s="16" t="s">
        <v>77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2.75">
      <c r="A51" s="17" t="s">
        <v>78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2.75">
      <c r="A52" s="18" t="s">
        <v>79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2.75">
      <c r="A53" s="17" t="s">
        <v>80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81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2.7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2.7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2.7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2.7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2.7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2.7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cellComments="atEnd" horizontalDpi="600" verticalDpi="600" orientation="landscape" paperSize="9" scale="7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53" t="s">
        <v>72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82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/>
      <c r="C3" s="32" t="s">
        <v>6</v>
      </c>
      <c r="D3" s="32" t="s">
        <v>6</v>
      </c>
      <c r="E3" s="33" t="s">
        <v>7</v>
      </c>
      <c r="F3" s="34" t="s">
        <v>8</v>
      </c>
      <c r="G3" s="34" t="s">
        <v>9</v>
      </c>
      <c r="H3" s="34" t="s">
        <v>10</v>
      </c>
      <c r="I3" s="34" t="s">
        <v>11</v>
      </c>
      <c r="J3" s="34" t="s">
        <v>12</v>
      </c>
      <c r="K3" s="34" t="s">
        <v>13</v>
      </c>
      <c r="L3" s="34" t="s">
        <v>14</v>
      </c>
      <c r="M3" s="34" t="s">
        <v>15</v>
      </c>
      <c r="N3" s="34" t="s">
        <v>16</v>
      </c>
      <c r="O3" s="34" t="s">
        <v>17</v>
      </c>
      <c r="P3" s="34" t="s">
        <v>18</v>
      </c>
      <c r="Q3" s="34" t="s">
        <v>19</v>
      </c>
      <c r="R3" s="34" t="s">
        <v>20</v>
      </c>
      <c r="S3" s="34" t="s">
        <v>21</v>
      </c>
      <c r="T3" s="34" t="s">
        <v>22</v>
      </c>
      <c r="U3" s="34" t="s">
        <v>23</v>
      </c>
      <c r="V3" s="34" t="s">
        <v>24</v>
      </c>
      <c r="W3" s="34" t="s">
        <v>25</v>
      </c>
      <c r="X3" s="34" t="s">
        <v>26</v>
      </c>
      <c r="Y3" s="34" t="s">
        <v>27</v>
      </c>
      <c r="Z3" s="34" t="s">
        <v>28</v>
      </c>
      <c r="AA3" s="35" t="s">
        <v>29</v>
      </c>
    </row>
    <row r="4" spans="1:27" ht="12.75">
      <c r="A4" s="12" t="s">
        <v>30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2.75">
      <c r="A5" s="2" t="s">
        <v>31</v>
      </c>
      <c r="B5" s="3"/>
      <c r="C5" s="19">
        <f aca="true" t="shared" si="0" ref="C5:Y5">SUM(C6:C8)</f>
        <v>383484380</v>
      </c>
      <c r="D5" s="19">
        <f>SUM(D6:D8)</f>
        <v>0</v>
      </c>
      <c r="E5" s="20">
        <f t="shared" si="0"/>
        <v>369987945</v>
      </c>
      <c r="F5" s="21">
        <f t="shared" si="0"/>
        <v>397878178</v>
      </c>
      <c r="G5" s="21">
        <f t="shared" si="0"/>
        <v>57262240</v>
      </c>
      <c r="H5" s="21">
        <f t="shared" si="0"/>
        <v>34328802</v>
      </c>
      <c r="I5" s="21">
        <f t="shared" si="0"/>
        <v>22561487</v>
      </c>
      <c r="J5" s="21">
        <f t="shared" si="0"/>
        <v>114152529</v>
      </c>
      <c r="K5" s="21">
        <f t="shared" si="0"/>
        <v>22986069</v>
      </c>
      <c r="L5" s="21">
        <f t="shared" si="0"/>
        <v>22849564</v>
      </c>
      <c r="M5" s="21">
        <f t="shared" si="0"/>
        <v>34712133</v>
      </c>
      <c r="N5" s="21">
        <f t="shared" si="0"/>
        <v>80547766</v>
      </c>
      <c r="O5" s="21">
        <f t="shared" si="0"/>
        <v>37885901</v>
      </c>
      <c r="P5" s="21">
        <f t="shared" si="0"/>
        <v>24862808</v>
      </c>
      <c r="Q5" s="21">
        <f t="shared" si="0"/>
        <v>23141211</v>
      </c>
      <c r="R5" s="21">
        <f t="shared" si="0"/>
        <v>85889920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280590215</v>
      </c>
      <c r="X5" s="21">
        <f t="shared" si="0"/>
        <v>298408500</v>
      </c>
      <c r="Y5" s="21">
        <f t="shared" si="0"/>
        <v>-17818285</v>
      </c>
      <c r="Z5" s="4">
        <f>+IF(X5&lt;&gt;0,+(Y5/X5)*100,0)</f>
        <v>-5.971105045600242</v>
      </c>
      <c r="AA5" s="19">
        <f>SUM(AA6:AA8)</f>
        <v>397878178</v>
      </c>
    </row>
    <row r="6" spans="1:27" ht="12.75">
      <c r="A6" s="5" t="s">
        <v>32</v>
      </c>
      <c r="B6" s="3"/>
      <c r="C6" s="22">
        <v>16382083</v>
      </c>
      <c r="D6" s="22"/>
      <c r="E6" s="23">
        <v>12544933</v>
      </c>
      <c r="F6" s="24">
        <v>488118</v>
      </c>
      <c r="G6" s="24">
        <v>211902</v>
      </c>
      <c r="H6" s="24">
        <v>-24572</v>
      </c>
      <c r="I6" s="24">
        <v>55734</v>
      </c>
      <c r="J6" s="24">
        <v>243064</v>
      </c>
      <c r="K6" s="24">
        <v>84066</v>
      </c>
      <c r="L6" s="24">
        <v>106806</v>
      </c>
      <c r="M6" s="24">
        <v>97910</v>
      </c>
      <c r="N6" s="24">
        <v>288782</v>
      </c>
      <c r="O6" s="24">
        <v>52000</v>
      </c>
      <c r="P6" s="24">
        <v>126508</v>
      </c>
      <c r="Q6" s="24">
        <v>85884</v>
      </c>
      <c r="R6" s="24">
        <v>264392</v>
      </c>
      <c r="S6" s="24"/>
      <c r="T6" s="24"/>
      <c r="U6" s="24"/>
      <c r="V6" s="24"/>
      <c r="W6" s="24">
        <v>796238</v>
      </c>
      <c r="X6" s="24">
        <v>366075</v>
      </c>
      <c r="Y6" s="24">
        <v>430163</v>
      </c>
      <c r="Z6" s="6">
        <v>117.51</v>
      </c>
      <c r="AA6" s="22">
        <v>488118</v>
      </c>
    </row>
    <row r="7" spans="1:27" ht="12.75">
      <c r="A7" s="5" t="s">
        <v>33</v>
      </c>
      <c r="B7" s="3"/>
      <c r="C7" s="25">
        <v>367102297</v>
      </c>
      <c r="D7" s="25"/>
      <c r="E7" s="26">
        <v>357443012</v>
      </c>
      <c r="F7" s="27">
        <v>397390060</v>
      </c>
      <c r="G7" s="27">
        <v>57050338</v>
      </c>
      <c r="H7" s="27">
        <v>34353374</v>
      </c>
      <c r="I7" s="27">
        <v>22505753</v>
      </c>
      <c r="J7" s="27">
        <v>113909465</v>
      </c>
      <c r="K7" s="27">
        <v>22902003</v>
      </c>
      <c r="L7" s="27">
        <v>22742758</v>
      </c>
      <c r="M7" s="27">
        <v>34614223</v>
      </c>
      <c r="N7" s="27">
        <v>80258984</v>
      </c>
      <c r="O7" s="27">
        <v>37833901</v>
      </c>
      <c r="P7" s="27">
        <v>24736300</v>
      </c>
      <c r="Q7" s="27">
        <v>23055327</v>
      </c>
      <c r="R7" s="27">
        <v>85625528</v>
      </c>
      <c r="S7" s="27"/>
      <c r="T7" s="27"/>
      <c r="U7" s="27"/>
      <c r="V7" s="27"/>
      <c r="W7" s="27">
        <v>279793977</v>
      </c>
      <c r="X7" s="27">
        <v>298042425</v>
      </c>
      <c r="Y7" s="27">
        <v>-18248448</v>
      </c>
      <c r="Z7" s="7">
        <v>-6.12</v>
      </c>
      <c r="AA7" s="25">
        <v>397390060</v>
      </c>
    </row>
    <row r="8" spans="1:27" ht="12.75">
      <c r="A8" s="5" t="s">
        <v>34</v>
      </c>
      <c r="B8" s="3"/>
      <c r="C8" s="22"/>
      <c r="D8" s="22"/>
      <c r="E8" s="23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6"/>
      <c r="AA8" s="22"/>
    </row>
    <row r="9" spans="1:27" ht="12.75">
      <c r="A9" s="2" t="s">
        <v>35</v>
      </c>
      <c r="B9" s="3"/>
      <c r="C9" s="19">
        <f aca="true" t="shared" si="1" ref="C9:Y9">SUM(C10:C14)</f>
        <v>161040711</v>
      </c>
      <c r="D9" s="19">
        <f>SUM(D10:D14)</f>
        <v>0</v>
      </c>
      <c r="E9" s="20">
        <f t="shared" si="1"/>
        <v>256237971</v>
      </c>
      <c r="F9" s="21">
        <f t="shared" si="1"/>
        <v>259631047</v>
      </c>
      <c r="G9" s="21">
        <f t="shared" si="1"/>
        <v>3576377</v>
      </c>
      <c r="H9" s="21">
        <f t="shared" si="1"/>
        <v>5444884</v>
      </c>
      <c r="I9" s="21">
        <f t="shared" si="1"/>
        <v>5617785</v>
      </c>
      <c r="J9" s="21">
        <f t="shared" si="1"/>
        <v>14639046</v>
      </c>
      <c r="K9" s="21">
        <f t="shared" si="1"/>
        <v>6921815</v>
      </c>
      <c r="L9" s="21">
        <f t="shared" si="1"/>
        <v>6722500</v>
      </c>
      <c r="M9" s="21">
        <f t="shared" si="1"/>
        <v>26863341</v>
      </c>
      <c r="N9" s="21">
        <f t="shared" si="1"/>
        <v>40507656</v>
      </c>
      <c r="O9" s="21">
        <f t="shared" si="1"/>
        <v>-8204089</v>
      </c>
      <c r="P9" s="21">
        <f t="shared" si="1"/>
        <v>33499419</v>
      </c>
      <c r="Q9" s="21">
        <f t="shared" si="1"/>
        <v>5314503</v>
      </c>
      <c r="R9" s="21">
        <f t="shared" si="1"/>
        <v>30609833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85756535</v>
      </c>
      <c r="X9" s="21">
        <f t="shared" si="1"/>
        <v>194723154</v>
      </c>
      <c r="Y9" s="21">
        <f t="shared" si="1"/>
        <v>-108966619</v>
      </c>
      <c r="Z9" s="4">
        <f>+IF(X9&lt;&gt;0,+(Y9/X9)*100,0)</f>
        <v>-55.9597648053708</v>
      </c>
      <c r="AA9" s="19">
        <f>SUM(AA10:AA14)</f>
        <v>259631047</v>
      </c>
    </row>
    <row r="10" spans="1:27" ht="12.75">
      <c r="A10" s="5" t="s">
        <v>36</v>
      </c>
      <c r="B10" s="3"/>
      <c r="C10" s="22">
        <v>4313735</v>
      </c>
      <c r="D10" s="22"/>
      <c r="E10" s="23">
        <v>3756058</v>
      </c>
      <c r="F10" s="24">
        <v>3756412</v>
      </c>
      <c r="G10" s="24">
        <v>319317</v>
      </c>
      <c r="H10" s="24">
        <v>358287</v>
      </c>
      <c r="I10" s="24">
        <v>391687</v>
      </c>
      <c r="J10" s="24">
        <v>1069291</v>
      </c>
      <c r="K10" s="24">
        <v>438211</v>
      </c>
      <c r="L10" s="24">
        <v>358698</v>
      </c>
      <c r="M10" s="24">
        <v>369239</v>
      </c>
      <c r="N10" s="24">
        <v>1166148</v>
      </c>
      <c r="O10" s="24">
        <v>432353</v>
      </c>
      <c r="P10" s="24">
        <v>355529</v>
      </c>
      <c r="Q10" s="24">
        <v>392578</v>
      </c>
      <c r="R10" s="24">
        <v>1180460</v>
      </c>
      <c r="S10" s="24"/>
      <c r="T10" s="24"/>
      <c r="U10" s="24"/>
      <c r="V10" s="24"/>
      <c r="W10" s="24">
        <v>3415899</v>
      </c>
      <c r="X10" s="24">
        <v>2817270</v>
      </c>
      <c r="Y10" s="24">
        <v>598629</v>
      </c>
      <c r="Z10" s="6">
        <v>21.25</v>
      </c>
      <c r="AA10" s="22">
        <v>3756412</v>
      </c>
    </row>
    <row r="11" spans="1:27" ht="12.75">
      <c r="A11" s="5" t="s">
        <v>37</v>
      </c>
      <c r="B11" s="3"/>
      <c r="C11" s="22">
        <v>3202243</v>
      </c>
      <c r="D11" s="22"/>
      <c r="E11" s="23">
        <v>4185455</v>
      </c>
      <c r="F11" s="24">
        <v>6014750</v>
      </c>
      <c r="G11" s="24">
        <v>42134</v>
      </c>
      <c r="H11" s="24">
        <v>77131</v>
      </c>
      <c r="I11" s="24">
        <v>111606</v>
      </c>
      <c r="J11" s="24">
        <v>230871</v>
      </c>
      <c r="K11" s="24">
        <v>303810</v>
      </c>
      <c r="L11" s="24">
        <v>332004</v>
      </c>
      <c r="M11" s="24">
        <v>704302</v>
      </c>
      <c r="N11" s="24">
        <v>1340116</v>
      </c>
      <c r="O11" s="24">
        <v>853197</v>
      </c>
      <c r="P11" s="24">
        <v>248939</v>
      </c>
      <c r="Q11" s="24">
        <v>125418</v>
      </c>
      <c r="R11" s="24">
        <v>1227554</v>
      </c>
      <c r="S11" s="24"/>
      <c r="T11" s="24"/>
      <c r="U11" s="24"/>
      <c r="V11" s="24"/>
      <c r="W11" s="24">
        <v>2798541</v>
      </c>
      <c r="X11" s="24">
        <v>4511025</v>
      </c>
      <c r="Y11" s="24">
        <v>-1712484</v>
      </c>
      <c r="Z11" s="6">
        <v>-37.96</v>
      </c>
      <c r="AA11" s="22">
        <v>6014750</v>
      </c>
    </row>
    <row r="12" spans="1:27" ht="12.75">
      <c r="A12" s="5" t="s">
        <v>38</v>
      </c>
      <c r="B12" s="3"/>
      <c r="C12" s="22">
        <v>94037353</v>
      </c>
      <c r="D12" s="22"/>
      <c r="E12" s="23">
        <v>107375669</v>
      </c>
      <c r="F12" s="24">
        <v>96588117</v>
      </c>
      <c r="G12" s="24">
        <v>444836</v>
      </c>
      <c r="H12" s="24">
        <v>2229659</v>
      </c>
      <c r="I12" s="24">
        <v>2217835</v>
      </c>
      <c r="J12" s="24">
        <v>4892330</v>
      </c>
      <c r="K12" s="24">
        <v>2299175</v>
      </c>
      <c r="L12" s="24">
        <v>1765181</v>
      </c>
      <c r="M12" s="24">
        <v>22701365</v>
      </c>
      <c r="N12" s="24">
        <v>26765721</v>
      </c>
      <c r="O12" s="24">
        <v>1790875</v>
      </c>
      <c r="P12" s="24">
        <v>1569112</v>
      </c>
      <c r="Q12" s="24">
        <v>1973279</v>
      </c>
      <c r="R12" s="24">
        <v>5333266</v>
      </c>
      <c r="S12" s="24"/>
      <c r="T12" s="24"/>
      <c r="U12" s="24"/>
      <c r="V12" s="24"/>
      <c r="W12" s="24">
        <v>36991317</v>
      </c>
      <c r="X12" s="24">
        <v>72441045</v>
      </c>
      <c r="Y12" s="24">
        <v>-35449728</v>
      </c>
      <c r="Z12" s="6">
        <v>-48.94</v>
      </c>
      <c r="AA12" s="22">
        <v>96588117</v>
      </c>
    </row>
    <row r="13" spans="1:27" ht="12.75">
      <c r="A13" s="5" t="s">
        <v>39</v>
      </c>
      <c r="B13" s="3"/>
      <c r="C13" s="22">
        <v>59487380</v>
      </c>
      <c r="D13" s="22"/>
      <c r="E13" s="23">
        <v>140920789</v>
      </c>
      <c r="F13" s="24">
        <v>153271768</v>
      </c>
      <c r="G13" s="24">
        <v>2770090</v>
      </c>
      <c r="H13" s="24">
        <v>2779807</v>
      </c>
      <c r="I13" s="24">
        <v>2896657</v>
      </c>
      <c r="J13" s="24">
        <v>8446554</v>
      </c>
      <c r="K13" s="24">
        <v>3880619</v>
      </c>
      <c r="L13" s="24">
        <v>4266617</v>
      </c>
      <c r="M13" s="24">
        <v>3088435</v>
      </c>
      <c r="N13" s="24">
        <v>11235671</v>
      </c>
      <c r="O13" s="24">
        <v>-11280514</v>
      </c>
      <c r="P13" s="24">
        <v>31325839</v>
      </c>
      <c r="Q13" s="24">
        <v>2823228</v>
      </c>
      <c r="R13" s="24">
        <v>22868553</v>
      </c>
      <c r="S13" s="24"/>
      <c r="T13" s="24"/>
      <c r="U13" s="24"/>
      <c r="V13" s="24"/>
      <c r="W13" s="24">
        <v>42550778</v>
      </c>
      <c r="X13" s="24">
        <v>114953814</v>
      </c>
      <c r="Y13" s="24">
        <v>-72403036</v>
      </c>
      <c r="Z13" s="6">
        <v>-62.98</v>
      </c>
      <c r="AA13" s="22">
        <v>153271768</v>
      </c>
    </row>
    <row r="14" spans="1:27" ht="12.75">
      <c r="A14" s="5" t="s">
        <v>40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/>
      <c r="AA14" s="25"/>
    </row>
    <row r="15" spans="1:27" ht="12.75">
      <c r="A15" s="2" t="s">
        <v>41</v>
      </c>
      <c r="B15" s="8"/>
      <c r="C15" s="19">
        <f aca="true" t="shared" si="2" ref="C15:Y15">SUM(C16:C18)</f>
        <v>52627817</v>
      </c>
      <c r="D15" s="19">
        <f>SUM(D16:D18)</f>
        <v>0</v>
      </c>
      <c r="E15" s="20">
        <f t="shared" si="2"/>
        <v>20082562</v>
      </c>
      <c r="F15" s="21">
        <f t="shared" si="2"/>
        <v>21613563</v>
      </c>
      <c r="G15" s="21">
        <f t="shared" si="2"/>
        <v>14142</v>
      </c>
      <c r="H15" s="21">
        <f t="shared" si="2"/>
        <v>9902</v>
      </c>
      <c r="I15" s="21">
        <f t="shared" si="2"/>
        <v>14772</v>
      </c>
      <c r="J15" s="21">
        <f t="shared" si="2"/>
        <v>38816</v>
      </c>
      <c r="K15" s="21">
        <f t="shared" si="2"/>
        <v>4199967</v>
      </c>
      <c r="L15" s="21">
        <f t="shared" si="2"/>
        <v>-433609</v>
      </c>
      <c r="M15" s="21">
        <f t="shared" si="2"/>
        <v>7266585</v>
      </c>
      <c r="N15" s="21">
        <f t="shared" si="2"/>
        <v>11032943</v>
      </c>
      <c r="O15" s="21">
        <f t="shared" si="2"/>
        <v>4838557</v>
      </c>
      <c r="P15" s="21">
        <f t="shared" si="2"/>
        <v>12641</v>
      </c>
      <c r="Q15" s="21">
        <f t="shared" si="2"/>
        <v>11641</v>
      </c>
      <c r="R15" s="21">
        <f t="shared" si="2"/>
        <v>4862839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15934598</v>
      </c>
      <c r="X15" s="21">
        <f t="shared" si="2"/>
        <v>16210152</v>
      </c>
      <c r="Y15" s="21">
        <f t="shared" si="2"/>
        <v>-275554</v>
      </c>
      <c r="Z15" s="4">
        <f>+IF(X15&lt;&gt;0,+(Y15/X15)*100,0)</f>
        <v>-1.6998853557943197</v>
      </c>
      <c r="AA15" s="19">
        <f>SUM(AA16:AA18)</f>
        <v>21613563</v>
      </c>
    </row>
    <row r="16" spans="1:27" ht="12.75">
      <c r="A16" s="5" t="s">
        <v>42</v>
      </c>
      <c r="B16" s="3"/>
      <c r="C16" s="22">
        <v>4555084</v>
      </c>
      <c r="D16" s="22"/>
      <c r="E16" s="23">
        <v>5317028</v>
      </c>
      <c r="F16" s="24">
        <v>5348028</v>
      </c>
      <c r="G16" s="24">
        <v>9902</v>
      </c>
      <c r="H16" s="24">
        <v>9902</v>
      </c>
      <c r="I16" s="24">
        <v>10902</v>
      </c>
      <c r="J16" s="24">
        <v>30706</v>
      </c>
      <c r="K16" s="24">
        <v>9902</v>
      </c>
      <c r="L16" s="24">
        <v>1342902</v>
      </c>
      <c r="M16" s="24">
        <v>2345902</v>
      </c>
      <c r="N16" s="24">
        <v>3698706</v>
      </c>
      <c r="O16" s="24">
        <v>20902</v>
      </c>
      <c r="P16" s="24">
        <v>12641</v>
      </c>
      <c r="Q16" s="24">
        <v>11641</v>
      </c>
      <c r="R16" s="24">
        <v>45184</v>
      </c>
      <c r="S16" s="24"/>
      <c r="T16" s="24"/>
      <c r="U16" s="24"/>
      <c r="V16" s="24"/>
      <c r="W16" s="24">
        <v>3774596</v>
      </c>
      <c r="X16" s="24">
        <v>4011012</v>
      </c>
      <c r="Y16" s="24">
        <v>-236416</v>
      </c>
      <c r="Z16" s="6">
        <v>-5.89</v>
      </c>
      <c r="AA16" s="22">
        <v>5348028</v>
      </c>
    </row>
    <row r="17" spans="1:27" ht="12.75">
      <c r="A17" s="5" t="s">
        <v>43</v>
      </c>
      <c r="B17" s="3"/>
      <c r="C17" s="22">
        <v>48072733</v>
      </c>
      <c r="D17" s="22"/>
      <c r="E17" s="23">
        <v>14765534</v>
      </c>
      <c r="F17" s="24">
        <v>16265535</v>
      </c>
      <c r="G17" s="24">
        <v>4240</v>
      </c>
      <c r="H17" s="24"/>
      <c r="I17" s="24">
        <v>3870</v>
      </c>
      <c r="J17" s="24">
        <v>8110</v>
      </c>
      <c r="K17" s="24">
        <v>4190065</v>
      </c>
      <c r="L17" s="24">
        <v>-1776511</v>
      </c>
      <c r="M17" s="24">
        <v>4920683</v>
      </c>
      <c r="N17" s="24">
        <v>7334237</v>
      </c>
      <c r="O17" s="24">
        <v>4817655</v>
      </c>
      <c r="P17" s="24"/>
      <c r="Q17" s="24"/>
      <c r="R17" s="24">
        <v>4817655</v>
      </c>
      <c r="S17" s="24"/>
      <c r="T17" s="24"/>
      <c r="U17" s="24"/>
      <c r="V17" s="24"/>
      <c r="W17" s="24">
        <v>12160002</v>
      </c>
      <c r="X17" s="24">
        <v>12199140</v>
      </c>
      <c r="Y17" s="24">
        <v>-39138</v>
      </c>
      <c r="Z17" s="6">
        <v>-0.32</v>
      </c>
      <c r="AA17" s="22">
        <v>16265535</v>
      </c>
    </row>
    <row r="18" spans="1:27" ht="12.75">
      <c r="A18" s="5" t="s">
        <v>44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/>
      <c r="AA18" s="22"/>
    </row>
    <row r="19" spans="1:27" ht="12.75">
      <c r="A19" s="2" t="s">
        <v>45</v>
      </c>
      <c r="B19" s="8"/>
      <c r="C19" s="19">
        <f aca="true" t="shared" si="3" ref="C19:Y19">SUM(C20:C23)</f>
        <v>1559162462</v>
      </c>
      <c r="D19" s="19">
        <f>SUM(D20:D23)</f>
        <v>0</v>
      </c>
      <c r="E19" s="20">
        <f t="shared" si="3"/>
        <v>1806376258</v>
      </c>
      <c r="F19" s="21">
        <f t="shared" si="3"/>
        <v>1779972531</v>
      </c>
      <c r="G19" s="21">
        <f t="shared" si="3"/>
        <v>126900412</v>
      </c>
      <c r="H19" s="21">
        <f t="shared" si="3"/>
        <v>199075739</v>
      </c>
      <c r="I19" s="21">
        <f t="shared" si="3"/>
        <v>129802741</v>
      </c>
      <c r="J19" s="21">
        <f t="shared" si="3"/>
        <v>455778892</v>
      </c>
      <c r="K19" s="21">
        <f t="shared" si="3"/>
        <v>137596740</v>
      </c>
      <c r="L19" s="21">
        <f t="shared" si="3"/>
        <v>127990509</v>
      </c>
      <c r="M19" s="21">
        <f t="shared" si="3"/>
        <v>130819481</v>
      </c>
      <c r="N19" s="21">
        <f t="shared" si="3"/>
        <v>396406730</v>
      </c>
      <c r="O19" s="21">
        <f t="shared" si="3"/>
        <v>168775743</v>
      </c>
      <c r="P19" s="21">
        <f t="shared" si="3"/>
        <v>144303131</v>
      </c>
      <c r="Q19" s="21">
        <f t="shared" si="3"/>
        <v>141028425</v>
      </c>
      <c r="R19" s="21">
        <f t="shared" si="3"/>
        <v>454107299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1306292921</v>
      </c>
      <c r="X19" s="21">
        <f t="shared" si="3"/>
        <v>1334979261</v>
      </c>
      <c r="Y19" s="21">
        <f t="shared" si="3"/>
        <v>-28686340</v>
      </c>
      <c r="Z19" s="4">
        <f>+IF(X19&lt;&gt;0,+(Y19/X19)*100,0)</f>
        <v>-2.1488228947101224</v>
      </c>
      <c r="AA19" s="19">
        <f>SUM(AA20:AA23)</f>
        <v>1779972531</v>
      </c>
    </row>
    <row r="20" spans="1:27" ht="12.75">
      <c r="A20" s="5" t="s">
        <v>46</v>
      </c>
      <c r="B20" s="3"/>
      <c r="C20" s="22">
        <v>1054384751</v>
      </c>
      <c r="D20" s="22"/>
      <c r="E20" s="23">
        <v>1245439554</v>
      </c>
      <c r="F20" s="24">
        <v>1253316796</v>
      </c>
      <c r="G20" s="24">
        <v>95019552</v>
      </c>
      <c r="H20" s="24">
        <v>132446407</v>
      </c>
      <c r="I20" s="24">
        <v>98789177</v>
      </c>
      <c r="J20" s="24">
        <v>326255136</v>
      </c>
      <c r="K20" s="24">
        <v>103302876</v>
      </c>
      <c r="L20" s="24">
        <v>95929661</v>
      </c>
      <c r="M20" s="24">
        <v>95359360</v>
      </c>
      <c r="N20" s="24">
        <v>294591897</v>
      </c>
      <c r="O20" s="24">
        <v>112337239</v>
      </c>
      <c r="P20" s="24">
        <v>101179767</v>
      </c>
      <c r="Q20" s="24">
        <v>99617634</v>
      </c>
      <c r="R20" s="24">
        <v>313134640</v>
      </c>
      <c r="S20" s="24"/>
      <c r="T20" s="24"/>
      <c r="U20" s="24"/>
      <c r="V20" s="24"/>
      <c r="W20" s="24">
        <v>933981673</v>
      </c>
      <c r="X20" s="24">
        <v>939987531</v>
      </c>
      <c r="Y20" s="24">
        <v>-6005858</v>
      </c>
      <c r="Z20" s="6">
        <v>-0.64</v>
      </c>
      <c r="AA20" s="22">
        <v>1253316796</v>
      </c>
    </row>
    <row r="21" spans="1:27" ht="12.75">
      <c r="A21" s="5" t="s">
        <v>47</v>
      </c>
      <c r="B21" s="3"/>
      <c r="C21" s="22">
        <v>217623513</v>
      </c>
      <c r="D21" s="22"/>
      <c r="E21" s="23">
        <v>207746889</v>
      </c>
      <c r="F21" s="24">
        <v>170681945</v>
      </c>
      <c r="G21" s="24">
        <v>11115133</v>
      </c>
      <c r="H21" s="24">
        <v>18194506</v>
      </c>
      <c r="I21" s="24">
        <v>10886027</v>
      </c>
      <c r="J21" s="24">
        <v>40195666</v>
      </c>
      <c r="K21" s="24">
        <v>12130619</v>
      </c>
      <c r="L21" s="24">
        <v>12100817</v>
      </c>
      <c r="M21" s="24">
        <v>15691776</v>
      </c>
      <c r="N21" s="24">
        <v>39923212</v>
      </c>
      <c r="O21" s="24">
        <v>12454182</v>
      </c>
      <c r="P21" s="24">
        <v>17761071</v>
      </c>
      <c r="Q21" s="24">
        <v>18620836</v>
      </c>
      <c r="R21" s="24">
        <v>48836089</v>
      </c>
      <c r="S21" s="24"/>
      <c r="T21" s="24"/>
      <c r="U21" s="24"/>
      <c r="V21" s="24"/>
      <c r="W21" s="24">
        <v>128954967</v>
      </c>
      <c r="X21" s="24">
        <v>128011437</v>
      </c>
      <c r="Y21" s="24">
        <v>943530</v>
      </c>
      <c r="Z21" s="6">
        <v>0.74</v>
      </c>
      <c r="AA21" s="22">
        <v>170681945</v>
      </c>
    </row>
    <row r="22" spans="1:27" ht="12.75">
      <c r="A22" s="5" t="s">
        <v>48</v>
      </c>
      <c r="B22" s="3"/>
      <c r="C22" s="25">
        <v>145175044</v>
      </c>
      <c r="D22" s="25"/>
      <c r="E22" s="26">
        <v>183252034</v>
      </c>
      <c r="F22" s="27">
        <v>185633684</v>
      </c>
      <c r="G22" s="27">
        <v>9602243</v>
      </c>
      <c r="H22" s="27">
        <v>19902728</v>
      </c>
      <c r="I22" s="27">
        <v>9375470</v>
      </c>
      <c r="J22" s="27">
        <v>38880441</v>
      </c>
      <c r="K22" s="27">
        <v>11429982</v>
      </c>
      <c r="L22" s="27">
        <v>9446454</v>
      </c>
      <c r="M22" s="27">
        <v>9382386</v>
      </c>
      <c r="N22" s="27">
        <v>30258822</v>
      </c>
      <c r="O22" s="27">
        <v>19408335</v>
      </c>
      <c r="P22" s="27">
        <v>12435348</v>
      </c>
      <c r="Q22" s="27">
        <v>11938989</v>
      </c>
      <c r="R22" s="27">
        <v>43782672</v>
      </c>
      <c r="S22" s="27"/>
      <c r="T22" s="27"/>
      <c r="U22" s="27"/>
      <c r="V22" s="27"/>
      <c r="W22" s="27">
        <v>112921935</v>
      </c>
      <c r="X22" s="27">
        <v>139225239</v>
      </c>
      <c r="Y22" s="27">
        <v>-26303304</v>
      </c>
      <c r="Z22" s="7">
        <v>-18.89</v>
      </c>
      <c r="AA22" s="25">
        <v>185633684</v>
      </c>
    </row>
    <row r="23" spans="1:27" ht="12.75">
      <c r="A23" s="5" t="s">
        <v>49</v>
      </c>
      <c r="B23" s="3"/>
      <c r="C23" s="22">
        <v>141979154</v>
      </c>
      <c r="D23" s="22"/>
      <c r="E23" s="23">
        <v>169937781</v>
      </c>
      <c r="F23" s="24">
        <v>170340106</v>
      </c>
      <c r="G23" s="24">
        <v>11163484</v>
      </c>
      <c r="H23" s="24">
        <v>28532098</v>
      </c>
      <c r="I23" s="24">
        <v>10752067</v>
      </c>
      <c r="J23" s="24">
        <v>50447649</v>
      </c>
      <c r="K23" s="24">
        <v>10733263</v>
      </c>
      <c r="L23" s="24">
        <v>10513577</v>
      </c>
      <c r="M23" s="24">
        <v>10385959</v>
      </c>
      <c r="N23" s="24">
        <v>31632799</v>
      </c>
      <c r="O23" s="24">
        <v>24575987</v>
      </c>
      <c r="P23" s="24">
        <v>12926945</v>
      </c>
      <c r="Q23" s="24">
        <v>10850966</v>
      </c>
      <c r="R23" s="24">
        <v>48353898</v>
      </c>
      <c r="S23" s="24"/>
      <c r="T23" s="24"/>
      <c r="U23" s="24"/>
      <c r="V23" s="24"/>
      <c r="W23" s="24">
        <v>130434346</v>
      </c>
      <c r="X23" s="24">
        <v>127755054</v>
      </c>
      <c r="Y23" s="24">
        <v>2679292</v>
      </c>
      <c r="Z23" s="6">
        <v>2.1</v>
      </c>
      <c r="AA23" s="22">
        <v>170340106</v>
      </c>
    </row>
    <row r="24" spans="1:27" ht="12.75">
      <c r="A24" s="2" t="s">
        <v>50</v>
      </c>
      <c r="B24" s="8" t="s">
        <v>51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/>
      <c r="AA24" s="19"/>
    </row>
    <row r="25" spans="1:27" ht="12.75">
      <c r="A25" s="9" t="s">
        <v>52</v>
      </c>
      <c r="B25" s="10" t="s">
        <v>53</v>
      </c>
      <c r="C25" s="40">
        <f aca="true" t="shared" si="4" ref="C25:Y25">+C5+C9+C15+C19+C24</f>
        <v>2156315370</v>
      </c>
      <c r="D25" s="40">
        <f>+D5+D9+D15+D19+D24</f>
        <v>0</v>
      </c>
      <c r="E25" s="41">
        <f t="shared" si="4"/>
        <v>2452684736</v>
      </c>
      <c r="F25" s="42">
        <f t="shared" si="4"/>
        <v>2459095319</v>
      </c>
      <c r="G25" s="42">
        <f t="shared" si="4"/>
        <v>187753171</v>
      </c>
      <c r="H25" s="42">
        <f t="shared" si="4"/>
        <v>238859327</v>
      </c>
      <c r="I25" s="42">
        <f t="shared" si="4"/>
        <v>157996785</v>
      </c>
      <c r="J25" s="42">
        <f t="shared" si="4"/>
        <v>584609283</v>
      </c>
      <c r="K25" s="42">
        <f t="shared" si="4"/>
        <v>171704591</v>
      </c>
      <c r="L25" s="42">
        <f t="shared" si="4"/>
        <v>157128964</v>
      </c>
      <c r="M25" s="42">
        <f t="shared" si="4"/>
        <v>199661540</v>
      </c>
      <c r="N25" s="42">
        <f t="shared" si="4"/>
        <v>528495095</v>
      </c>
      <c r="O25" s="42">
        <f t="shared" si="4"/>
        <v>203296112</v>
      </c>
      <c r="P25" s="42">
        <f t="shared" si="4"/>
        <v>202677999</v>
      </c>
      <c r="Q25" s="42">
        <f t="shared" si="4"/>
        <v>169495780</v>
      </c>
      <c r="R25" s="42">
        <f t="shared" si="4"/>
        <v>575469891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1688574269</v>
      </c>
      <c r="X25" s="42">
        <f t="shared" si="4"/>
        <v>1844321067</v>
      </c>
      <c r="Y25" s="42">
        <f t="shared" si="4"/>
        <v>-155746798</v>
      </c>
      <c r="Z25" s="43">
        <f>+IF(X25&lt;&gt;0,+(Y25/X25)*100,0)</f>
        <v>-8.444668381592585</v>
      </c>
      <c r="AA25" s="40">
        <f>+AA5+AA9+AA15+AA19+AA24</f>
        <v>2459095319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2.75">
      <c r="A27" s="12" t="s">
        <v>54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2.75">
      <c r="A28" s="2" t="s">
        <v>31</v>
      </c>
      <c r="B28" s="3"/>
      <c r="C28" s="19">
        <f aca="true" t="shared" si="5" ref="C28:Y28">SUM(C29:C31)</f>
        <v>490805477</v>
      </c>
      <c r="D28" s="19">
        <f>SUM(D29:D31)</f>
        <v>0</v>
      </c>
      <c r="E28" s="20">
        <f t="shared" si="5"/>
        <v>484651971</v>
      </c>
      <c r="F28" s="21">
        <f t="shared" si="5"/>
        <v>494904754</v>
      </c>
      <c r="G28" s="21">
        <f t="shared" si="5"/>
        <v>24362849</v>
      </c>
      <c r="H28" s="21">
        <f t="shared" si="5"/>
        <v>35567293</v>
      </c>
      <c r="I28" s="21">
        <f t="shared" si="5"/>
        <v>52774666</v>
      </c>
      <c r="J28" s="21">
        <f t="shared" si="5"/>
        <v>112704808</v>
      </c>
      <c r="K28" s="21">
        <f t="shared" si="5"/>
        <v>36407633</v>
      </c>
      <c r="L28" s="21">
        <f t="shared" si="5"/>
        <v>42605811</v>
      </c>
      <c r="M28" s="21">
        <f t="shared" si="5"/>
        <v>45236826</v>
      </c>
      <c r="N28" s="21">
        <f t="shared" si="5"/>
        <v>124250270</v>
      </c>
      <c r="O28" s="21">
        <f t="shared" si="5"/>
        <v>32521351</v>
      </c>
      <c r="P28" s="21">
        <f t="shared" si="5"/>
        <v>35060826</v>
      </c>
      <c r="Q28" s="21">
        <f t="shared" si="5"/>
        <v>32155708</v>
      </c>
      <c r="R28" s="21">
        <f t="shared" si="5"/>
        <v>99737885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336692963</v>
      </c>
      <c r="X28" s="21">
        <f t="shared" si="5"/>
        <v>371176677</v>
      </c>
      <c r="Y28" s="21">
        <f t="shared" si="5"/>
        <v>-34483714</v>
      </c>
      <c r="Z28" s="4">
        <f>+IF(X28&lt;&gt;0,+(Y28/X28)*100,0)</f>
        <v>-9.290377369265581</v>
      </c>
      <c r="AA28" s="19">
        <f>SUM(AA29:AA31)</f>
        <v>494904754</v>
      </c>
    </row>
    <row r="29" spans="1:27" ht="12.75">
      <c r="A29" s="5" t="s">
        <v>32</v>
      </c>
      <c r="B29" s="3"/>
      <c r="C29" s="22">
        <v>103436653</v>
      </c>
      <c r="D29" s="22"/>
      <c r="E29" s="23">
        <v>94523758</v>
      </c>
      <c r="F29" s="24">
        <v>96568556</v>
      </c>
      <c r="G29" s="24">
        <v>3994974</v>
      </c>
      <c r="H29" s="24">
        <v>10075491</v>
      </c>
      <c r="I29" s="24">
        <v>6554166</v>
      </c>
      <c r="J29" s="24">
        <v>20624631</v>
      </c>
      <c r="K29" s="24">
        <v>7197835</v>
      </c>
      <c r="L29" s="24">
        <v>7125390</v>
      </c>
      <c r="M29" s="24">
        <v>7121547</v>
      </c>
      <c r="N29" s="24">
        <v>21444772</v>
      </c>
      <c r="O29" s="24">
        <v>5085078</v>
      </c>
      <c r="P29" s="24">
        <v>6162142</v>
      </c>
      <c r="Q29" s="24">
        <v>7308675</v>
      </c>
      <c r="R29" s="24">
        <v>18555895</v>
      </c>
      <c r="S29" s="24"/>
      <c r="T29" s="24"/>
      <c r="U29" s="24"/>
      <c r="V29" s="24"/>
      <c r="W29" s="24">
        <v>60625298</v>
      </c>
      <c r="X29" s="24">
        <v>72426069</v>
      </c>
      <c r="Y29" s="24">
        <v>-11800771</v>
      </c>
      <c r="Z29" s="6">
        <v>-16.29</v>
      </c>
      <c r="AA29" s="22">
        <v>96568556</v>
      </c>
    </row>
    <row r="30" spans="1:27" ht="12.75">
      <c r="A30" s="5" t="s">
        <v>33</v>
      </c>
      <c r="B30" s="3"/>
      <c r="C30" s="25">
        <v>379198143</v>
      </c>
      <c r="D30" s="25"/>
      <c r="E30" s="26">
        <v>382240152</v>
      </c>
      <c r="F30" s="27">
        <v>390447153</v>
      </c>
      <c r="G30" s="27">
        <v>19839683</v>
      </c>
      <c r="H30" s="27">
        <v>24946047</v>
      </c>
      <c r="I30" s="27">
        <v>45602914</v>
      </c>
      <c r="J30" s="27">
        <v>90388644</v>
      </c>
      <c r="K30" s="27">
        <v>28602960</v>
      </c>
      <c r="L30" s="27">
        <v>34532222</v>
      </c>
      <c r="M30" s="27">
        <v>37496134</v>
      </c>
      <c r="N30" s="27">
        <v>100631316</v>
      </c>
      <c r="O30" s="27">
        <v>26825851</v>
      </c>
      <c r="P30" s="27">
        <v>28202462</v>
      </c>
      <c r="Q30" s="27">
        <v>24273889</v>
      </c>
      <c r="R30" s="27">
        <v>79302202</v>
      </c>
      <c r="S30" s="27"/>
      <c r="T30" s="27"/>
      <c r="U30" s="27"/>
      <c r="V30" s="27"/>
      <c r="W30" s="27">
        <v>270322162</v>
      </c>
      <c r="X30" s="27">
        <v>292833900</v>
      </c>
      <c r="Y30" s="27">
        <v>-22511738</v>
      </c>
      <c r="Z30" s="7">
        <v>-7.69</v>
      </c>
      <c r="AA30" s="25">
        <v>390447153</v>
      </c>
    </row>
    <row r="31" spans="1:27" ht="12.75">
      <c r="A31" s="5" t="s">
        <v>34</v>
      </c>
      <c r="B31" s="3"/>
      <c r="C31" s="22">
        <v>8170681</v>
      </c>
      <c r="D31" s="22"/>
      <c r="E31" s="23">
        <v>7888061</v>
      </c>
      <c r="F31" s="24">
        <v>7889045</v>
      </c>
      <c r="G31" s="24">
        <v>528192</v>
      </c>
      <c r="H31" s="24">
        <v>545755</v>
      </c>
      <c r="I31" s="24">
        <v>617586</v>
      </c>
      <c r="J31" s="24">
        <v>1691533</v>
      </c>
      <c r="K31" s="24">
        <v>606838</v>
      </c>
      <c r="L31" s="24">
        <v>948199</v>
      </c>
      <c r="M31" s="24">
        <v>619145</v>
      </c>
      <c r="N31" s="24">
        <v>2174182</v>
      </c>
      <c r="O31" s="24">
        <v>610422</v>
      </c>
      <c r="P31" s="24">
        <v>696222</v>
      </c>
      <c r="Q31" s="24">
        <v>573144</v>
      </c>
      <c r="R31" s="24">
        <v>1879788</v>
      </c>
      <c r="S31" s="24"/>
      <c r="T31" s="24"/>
      <c r="U31" s="24"/>
      <c r="V31" s="24"/>
      <c r="W31" s="24">
        <v>5745503</v>
      </c>
      <c r="X31" s="24">
        <v>5916708</v>
      </c>
      <c r="Y31" s="24">
        <v>-171205</v>
      </c>
      <c r="Z31" s="6">
        <v>-2.89</v>
      </c>
      <c r="AA31" s="22">
        <v>7889045</v>
      </c>
    </row>
    <row r="32" spans="1:27" ht="12.75">
      <c r="A32" s="2" t="s">
        <v>35</v>
      </c>
      <c r="B32" s="3"/>
      <c r="C32" s="19">
        <f aca="true" t="shared" si="6" ref="C32:Y32">SUM(C33:C37)</f>
        <v>342931436</v>
      </c>
      <c r="D32" s="19">
        <f>SUM(D33:D37)</f>
        <v>0</v>
      </c>
      <c r="E32" s="20">
        <f t="shared" si="6"/>
        <v>414944663</v>
      </c>
      <c r="F32" s="21">
        <f t="shared" si="6"/>
        <v>449379967</v>
      </c>
      <c r="G32" s="21">
        <f t="shared" si="6"/>
        <v>16627395</v>
      </c>
      <c r="H32" s="21">
        <f t="shared" si="6"/>
        <v>17314404</v>
      </c>
      <c r="I32" s="21">
        <f t="shared" si="6"/>
        <v>23962155</v>
      </c>
      <c r="J32" s="21">
        <f t="shared" si="6"/>
        <v>57903954</v>
      </c>
      <c r="K32" s="21">
        <f t="shared" si="6"/>
        <v>19137677</v>
      </c>
      <c r="L32" s="21">
        <f t="shared" si="6"/>
        <v>27552775</v>
      </c>
      <c r="M32" s="21">
        <f t="shared" si="6"/>
        <v>42742918</v>
      </c>
      <c r="N32" s="21">
        <f t="shared" si="6"/>
        <v>89433370</v>
      </c>
      <c r="O32" s="21">
        <f t="shared" si="6"/>
        <v>18912083</v>
      </c>
      <c r="P32" s="21">
        <f t="shared" si="6"/>
        <v>19115179</v>
      </c>
      <c r="Q32" s="21">
        <f t="shared" si="6"/>
        <v>20160117</v>
      </c>
      <c r="R32" s="21">
        <f t="shared" si="6"/>
        <v>58187379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205524703</v>
      </c>
      <c r="X32" s="21">
        <f t="shared" si="6"/>
        <v>337033575</v>
      </c>
      <c r="Y32" s="21">
        <f t="shared" si="6"/>
        <v>-131508872</v>
      </c>
      <c r="Z32" s="4">
        <f>+IF(X32&lt;&gt;0,+(Y32/X32)*100,0)</f>
        <v>-39.019516675749585</v>
      </c>
      <c r="AA32" s="19">
        <f>SUM(AA33:AA37)</f>
        <v>449379967</v>
      </c>
    </row>
    <row r="33" spans="1:27" ht="12.75">
      <c r="A33" s="5" t="s">
        <v>36</v>
      </c>
      <c r="B33" s="3"/>
      <c r="C33" s="22">
        <v>37212763</v>
      </c>
      <c r="D33" s="22"/>
      <c r="E33" s="23">
        <v>44011980</v>
      </c>
      <c r="F33" s="24">
        <v>45634845</v>
      </c>
      <c r="G33" s="24">
        <v>1984879</v>
      </c>
      <c r="H33" s="24">
        <v>2053216</v>
      </c>
      <c r="I33" s="24">
        <v>3164303</v>
      </c>
      <c r="J33" s="24">
        <v>7202398</v>
      </c>
      <c r="K33" s="24">
        <v>2399786</v>
      </c>
      <c r="L33" s="24">
        <v>3262527</v>
      </c>
      <c r="M33" s="24">
        <v>3269916</v>
      </c>
      <c r="N33" s="24">
        <v>8932229</v>
      </c>
      <c r="O33" s="24">
        <v>2370980</v>
      </c>
      <c r="P33" s="24">
        <v>2402623</v>
      </c>
      <c r="Q33" s="24">
        <v>2287951</v>
      </c>
      <c r="R33" s="24">
        <v>7061554</v>
      </c>
      <c r="S33" s="24"/>
      <c r="T33" s="24"/>
      <c r="U33" s="24"/>
      <c r="V33" s="24"/>
      <c r="W33" s="24">
        <v>23196181</v>
      </c>
      <c r="X33" s="24">
        <v>34225605</v>
      </c>
      <c r="Y33" s="24">
        <v>-11029424</v>
      </c>
      <c r="Z33" s="6">
        <v>-32.23</v>
      </c>
      <c r="AA33" s="22">
        <v>45634845</v>
      </c>
    </row>
    <row r="34" spans="1:27" ht="12.75">
      <c r="A34" s="5" t="s">
        <v>37</v>
      </c>
      <c r="B34" s="3"/>
      <c r="C34" s="22">
        <v>77139926</v>
      </c>
      <c r="D34" s="22"/>
      <c r="E34" s="23">
        <v>81062921</v>
      </c>
      <c r="F34" s="24">
        <v>81880202</v>
      </c>
      <c r="G34" s="24">
        <v>6773443</v>
      </c>
      <c r="H34" s="24">
        <v>3810873</v>
      </c>
      <c r="I34" s="24">
        <v>5916687</v>
      </c>
      <c r="J34" s="24">
        <v>16501003</v>
      </c>
      <c r="K34" s="24">
        <v>4488366</v>
      </c>
      <c r="L34" s="24">
        <v>6701912</v>
      </c>
      <c r="M34" s="24">
        <v>6438632</v>
      </c>
      <c r="N34" s="24">
        <v>17628910</v>
      </c>
      <c r="O34" s="24">
        <v>4462903</v>
      </c>
      <c r="P34" s="24">
        <v>4654391</v>
      </c>
      <c r="Q34" s="24">
        <v>4758019</v>
      </c>
      <c r="R34" s="24">
        <v>13875313</v>
      </c>
      <c r="S34" s="24"/>
      <c r="T34" s="24"/>
      <c r="U34" s="24"/>
      <c r="V34" s="24"/>
      <c r="W34" s="24">
        <v>48005226</v>
      </c>
      <c r="X34" s="24">
        <v>61409736</v>
      </c>
      <c r="Y34" s="24">
        <v>-13404510</v>
      </c>
      <c r="Z34" s="6">
        <v>-21.83</v>
      </c>
      <c r="AA34" s="22">
        <v>81880202</v>
      </c>
    </row>
    <row r="35" spans="1:27" ht="12.75">
      <c r="A35" s="5" t="s">
        <v>38</v>
      </c>
      <c r="B35" s="3"/>
      <c r="C35" s="22">
        <v>132899403</v>
      </c>
      <c r="D35" s="22"/>
      <c r="E35" s="23">
        <v>167678981</v>
      </c>
      <c r="F35" s="24">
        <v>166661609</v>
      </c>
      <c r="G35" s="24">
        <v>5136426</v>
      </c>
      <c r="H35" s="24">
        <v>8152435</v>
      </c>
      <c r="I35" s="24">
        <v>8825440</v>
      </c>
      <c r="J35" s="24">
        <v>22114301</v>
      </c>
      <c r="K35" s="24">
        <v>9213564</v>
      </c>
      <c r="L35" s="24">
        <v>11446586</v>
      </c>
      <c r="M35" s="24">
        <v>26838952</v>
      </c>
      <c r="N35" s="24">
        <v>47499102</v>
      </c>
      <c r="O35" s="24">
        <v>8975816</v>
      </c>
      <c r="P35" s="24">
        <v>8762458</v>
      </c>
      <c r="Q35" s="24">
        <v>9348729</v>
      </c>
      <c r="R35" s="24">
        <v>27087003</v>
      </c>
      <c r="S35" s="24"/>
      <c r="T35" s="24"/>
      <c r="U35" s="24"/>
      <c r="V35" s="24"/>
      <c r="W35" s="24">
        <v>96700406</v>
      </c>
      <c r="X35" s="24">
        <v>124995897</v>
      </c>
      <c r="Y35" s="24">
        <v>-28295491</v>
      </c>
      <c r="Z35" s="6">
        <v>-22.64</v>
      </c>
      <c r="AA35" s="22">
        <v>166661609</v>
      </c>
    </row>
    <row r="36" spans="1:27" ht="12.75">
      <c r="A36" s="5" t="s">
        <v>39</v>
      </c>
      <c r="B36" s="3"/>
      <c r="C36" s="22">
        <v>95679344</v>
      </c>
      <c r="D36" s="22"/>
      <c r="E36" s="23">
        <v>122190781</v>
      </c>
      <c r="F36" s="24">
        <v>155203311</v>
      </c>
      <c r="G36" s="24">
        <v>2732647</v>
      </c>
      <c r="H36" s="24">
        <v>3297880</v>
      </c>
      <c r="I36" s="24">
        <v>6055725</v>
      </c>
      <c r="J36" s="24">
        <v>12086252</v>
      </c>
      <c r="K36" s="24">
        <v>3035961</v>
      </c>
      <c r="L36" s="24">
        <v>6141750</v>
      </c>
      <c r="M36" s="24">
        <v>6195418</v>
      </c>
      <c r="N36" s="24">
        <v>15373129</v>
      </c>
      <c r="O36" s="24">
        <v>3102384</v>
      </c>
      <c r="P36" s="24">
        <v>3295707</v>
      </c>
      <c r="Q36" s="24">
        <v>3765418</v>
      </c>
      <c r="R36" s="24">
        <v>10163509</v>
      </c>
      <c r="S36" s="24"/>
      <c r="T36" s="24"/>
      <c r="U36" s="24"/>
      <c r="V36" s="24"/>
      <c r="W36" s="24">
        <v>37622890</v>
      </c>
      <c r="X36" s="24">
        <v>116402337</v>
      </c>
      <c r="Y36" s="24">
        <v>-78779447</v>
      </c>
      <c r="Z36" s="6">
        <v>-67.68</v>
      </c>
      <c r="AA36" s="22">
        <v>155203311</v>
      </c>
    </row>
    <row r="37" spans="1:27" ht="12.75">
      <c r="A37" s="5" t="s">
        <v>40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/>
      <c r="AA37" s="25"/>
    </row>
    <row r="38" spans="1:27" ht="12.75">
      <c r="A38" s="2" t="s">
        <v>41</v>
      </c>
      <c r="B38" s="8"/>
      <c r="C38" s="19">
        <f aca="true" t="shared" si="7" ref="C38:Y38">SUM(C39:C41)</f>
        <v>191964418</v>
      </c>
      <c r="D38" s="19">
        <f>SUM(D39:D41)</f>
        <v>0</v>
      </c>
      <c r="E38" s="20">
        <f t="shared" si="7"/>
        <v>191694194</v>
      </c>
      <c r="F38" s="21">
        <f t="shared" si="7"/>
        <v>177761184</v>
      </c>
      <c r="G38" s="21">
        <f t="shared" si="7"/>
        <v>7213764</v>
      </c>
      <c r="H38" s="21">
        <f t="shared" si="7"/>
        <v>11870486</v>
      </c>
      <c r="I38" s="21">
        <f t="shared" si="7"/>
        <v>21454908</v>
      </c>
      <c r="J38" s="21">
        <f t="shared" si="7"/>
        <v>40539158</v>
      </c>
      <c r="K38" s="21">
        <f t="shared" si="7"/>
        <v>10486233</v>
      </c>
      <c r="L38" s="21">
        <f t="shared" si="7"/>
        <v>15066992</v>
      </c>
      <c r="M38" s="21">
        <f t="shared" si="7"/>
        <v>21678530</v>
      </c>
      <c r="N38" s="21">
        <f t="shared" si="7"/>
        <v>47231755</v>
      </c>
      <c r="O38" s="21">
        <f t="shared" si="7"/>
        <v>9479943</v>
      </c>
      <c r="P38" s="21">
        <f t="shared" si="7"/>
        <v>10147668</v>
      </c>
      <c r="Q38" s="21">
        <f t="shared" si="7"/>
        <v>9443576</v>
      </c>
      <c r="R38" s="21">
        <f t="shared" si="7"/>
        <v>29071187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116842100</v>
      </c>
      <c r="X38" s="21">
        <f t="shared" si="7"/>
        <v>133320456</v>
      </c>
      <c r="Y38" s="21">
        <f t="shared" si="7"/>
        <v>-16478356</v>
      </c>
      <c r="Z38" s="4">
        <f>+IF(X38&lt;&gt;0,+(Y38/X38)*100,0)</f>
        <v>-12.359960725006822</v>
      </c>
      <c r="AA38" s="19">
        <f>SUM(AA39:AA41)</f>
        <v>177761184</v>
      </c>
    </row>
    <row r="39" spans="1:27" ht="12.75">
      <c r="A39" s="5" t="s">
        <v>42</v>
      </c>
      <c r="B39" s="3"/>
      <c r="C39" s="22">
        <v>57693751</v>
      </c>
      <c r="D39" s="22"/>
      <c r="E39" s="23">
        <v>54472308</v>
      </c>
      <c r="F39" s="24">
        <v>54582257</v>
      </c>
      <c r="G39" s="24">
        <v>3740941</v>
      </c>
      <c r="H39" s="24">
        <v>4174314</v>
      </c>
      <c r="I39" s="24">
        <v>4412806</v>
      </c>
      <c r="J39" s="24">
        <v>12328061</v>
      </c>
      <c r="K39" s="24">
        <v>4079777</v>
      </c>
      <c r="L39" s="24">
        <v>6490158</v>
      </c>
      <c r="M39" s="24">
        <v>4035862</v>
      </c>
      <c r="N39" s="24">
        <v>14605797</v>
      </c>
      <c r="O39" s="24">
        <v>3587538</v>
      </c>
      <c r="P39" s="24">
        <v>3762488</v>
      </c>
      <c r="Q39" s="24">
        <v>4087643</v>
      </c>
      <c r="R39" s="24">
        <v>11437669</v>
      </c>
      <c r="S39" s="24"/>
      <c r="T39" s="24"/>
      <c r="U39" s="24"/>
      <c r="V39" s="24"/>
      <c r="W39" s="24">
        <v>38371527</v>
      </c>
      <c r="X39" s="24">
        <v>40936437</v>
      </c>
      <c r="Y39" s="24">
        <v>-2564910</v>
      </c>
      <c r="Z39" s="6">
        <v>-6.27</v>
      </c>
      <c r="AA39" s="22">
        <v>54582257</v>
      </c>
    </row>
    <row r="40" spans="1:27" ht="12.75">
      <c r="A40" s="5" t="s">
        <v>43</v>
      </c>
      <c r="B40" s="3"/>
      <c r="C40" s="22">
        <v>132958643</v>
      </c>
      <c r="D40" s="22"/>
      <c r="E40" s="23">
        <v>136304263</v>
      </c>
      <c r="F40" s="24">
        <v>122261304</v>
      </c>
      <c r="G40" s="24">
        <v>3313181</v>
      </c>
      <c r="H40" s="24">
        <v>7536530</v>
      </c>
      <c r="I40" s="24">
        <v>16882460</v>
      </c>
      <c r="J40" s="24">
        <v>27732171</v>
      </c>
      <c r="K40" s="24">
        <v>6246814</v>
      </c>
      <c r="L40" s="24">
        <v>8295962</v>
      </c>
      <c r="M40" s="24">
        <v>17483153</v>
      </c>
      <c r="N40" s="24">
        <v>32025929</v>
      </c>
      <c r="O40" s="24">
        <v>5732580</v>
      </c>
      <c r="P40" s="24">
        <v>6225355</v>
      </c>
      <c r="Q40" s="24">
        <v>5196108</v>
      </c>
      <c r="R40" s="24">
        <v>17154043</v>
      </c>
      <c r="S40" s="24"/>
      <c r="T40" s="24"/>
      <c r="U40" s="24"/>
      <c r="V40" s="24"/>
      <c r="W40" s="24">
        <v>76912143</v>
      </c>
      <c r="X40" s="24">
        <v>91695843</v>
      </c>
      <c r="Y40" s="24">
        <v>-14783700</v>
      </c>
      <c r="Z40" s="6">
        <v>-16.12</v>
      </c>
      <c r="AA40" s="22">
        <v>122261304</v>
      </c>
    </row>
    <row r="41" spans="1:27" ht="12.75">
      <c r="A41" s="5" t="s">
        <v>44</v>
      </c>
      <c r="B41" s="3"/>
      <c r="C41" s="22">
        <v>1312024</v>
      </c>
      <c r="D41" s="22"/>
      <c r="E41" s="23">
        <v>917623</v>
      </c>
      <c r="F41" s="24">
        <v>917623</v>
      </c>
      <c r="G41" s="24">
        <v>159642</v>
      </c>
      <c r="H41" s="24">
        <v>159642</v>
      </c>
      <c r="I41" s="24">
        <v>159642</v>
      </c>
      <c r="J41" s="24">
        <v>478926</v>
      </c>
      <c r="K41" s="24">
        <v>159642</v>
      </c>
      <c r="L41" s="24">
        <v>280872</v>
      </c>
      <c r="M41" s="24">
        <v>159515</v>
      </c>
      <c r="N41" s="24">
        <v>600029</v>
      </c>
      <c r="O41" s="24">
        <v>159825</v>
      </c>
      <c r="P41" s="24">
        <v>159825</v>
      </c>
      <c r="Q41" s="24">
        <v>159825</v>
      </c>
      <c r="R41" s="24">
        <v>479475</v>
      </c>
      <c r="S41" s="24"/>
      <c r="T41" s="24"/>
      <c r="U41" s="24"/>
      <c r="V41" s="24"/>
      <c r="W41" s="24">
        <v>1558430</v>
      </c>
      <c r="X41" s="24">
        <v>688176</v>
      </c>
      <c r="Y41" s="24">
        <v>870254</v>
      </c>
      <c r="Z41" s="6">
        <v>126.46</v>
      </c>
      <c r="AA41" s="22">
        <v>917623</v>
      </c>
    </row>
    <row r="42" spans="1:27" ht="12.75">
      <c r="A42" s="2" t="s">
        <v>45</v>
      </c>
      <c r="B42" s="8"/>
      <c r="C42" s="19">
        <f aca="true" t="shared" si="8" ref="C42:Y42">SUM(C43:C46)</f>
        <v>1174407319</v>
      </c>
      <c r="D42" s="19">
        <f>SUM(D43:D46)</f>
        <v>0</v>
      </c>
      <c r="E42" s="20">
        <f t="shared" si="8"/>
        <v>1307686747</v>
      </c>
      <c r="F42" s="21">
        <f t="shared" si="8"/>
        <v>1277182255</v>
      </c>
      <c r="G42" s="21">
        <f t="shared" si="8"/>
        <v>14376825</v>
      </c>
      <c r="H42" s="21">
        <f t="shared" si="8"/>
        <v>143254905</v>
      </c>
      <c r="I42" s="21">
        <f t="shared" si="8"/>
        <v>149144968</v>
      </c>
      <c r="J42" s="21">
        <f t="shared" si="8"/>
        <v>306776698</v>
      </c>
      <c r="K42" s="21">
        <f t="shared" si="8"/>
        <v>93743922</v>
      </c>
      <c r="L42" s="21">
        <f t="shared" si="8"/>
        <v>97212922</v>
      </c>
      <c r="M42" s="21">
        <f t="shared" si="8"/>
        <v>113307506</v>
      </c>
      <c r="N42" s="21">
        <f t="shared" si="8"/>
        <v>304264350</v>
      </c>
      <c r="O42" s="21">
        <f t="shared" si="8"/>
        <v>81899528</v>
      </c>
      <c r="P42" s="21">
        <f t="shared" si="8"/>
        <v>92032264</v>
      </c>
      <c r="Q42" s="21">
        <f t="shared" si="8"/>
        <v>82829064</v>
      </c>
      <c r="R42" s="21">
        <f t="shared" si="8"/>
        <v>256760856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867801904</v>
      </c>
      <c r="X42" s="21">
        <f t="shared" si="8"/>
        <v>957885345</v>
      </c>
      <c r="Y42" s="21">
        <f t="shared" si="8"/>
        <v>-90083441</v>
      </c>
      <c r="Z42" s="4">
        <f>+IF(X42&lt;&gt;0,+(Y42/X42)*100,0)</f>
        <v>-9.404407476345721</v>
      </c>
      <c r="AA42" s="19">
        <f>SUM(AA43:AA46)</f>
        <v>1277182255</v>
      </c>
    </row>
    <row r="43" spans="1:27" ht="12.75">
      <c r="A43" s="5" t="s">
        <v>46</v>
      </c>
      <c r="B43" s="3"/>
      <c r="C43" s="22">
        <v>869752185</v>
      </c>
      <c r="D43" s="22"/>
      <c r="E43" s="23">
        <v>1004231185</v>
      </c>
      <c r="F43" s="24">
        <v>976373458</v>
      </c>
      <c r="G43" s="24">
        <v>6128283</v>
      </c>
      <c r="H43" s="24">
        <v>118594631</v>
      </c>
      <c r="I43" s="24">
        <v>117612126</v>
      </c>
      <c r="J43" s="24">
        <v>242335040</v>
      </c>
      <c r="K43" s="24">
        <v>72223876</v>
      </c>
      <c r="L43" s="24">
        <v>71073428</v>
      </c>
      <c r="M43" s="24">
        <v>82263642</v>
      </c>
      <c r="N43" s="24">
        <v>225560946</v>
      </c>
      <c r="O43" s="24">
        <v>63833687</v>
      </c>
      <c r="P43" s="24">
        <v>73797312</v>
      </c>
      <c r="Q43" s="24">
        <v>68294569</v>
      </c>
      <c r="R43" s="24">
        <v>205925568</v>
      </c>
      <c r="S43" s="24"/>
      <c r="T43" s="24"/>
      <c r="U43" s="24"/>
      <c r="V43" s="24"/>
      <c r="W43" s="24">
        <v>673821554</v>
      </c>
      <c r="X43" s="24">
        <v>732279843</v>
      </c>
      <c r="Y43" s="24">
        <v>-58458289</v>
      </c>
      <c r="Z43" s="6">
        <v>-7.98</v>
      </c>
      <c r="AA43" s="22">
        <v>976373458</v>
      </c>
    </row>
    <row r="44" spans="1:27" ht="12.75">
      <c r="A44" s="5" t="s">
        <v>47</v>
      </c>
      <c r="B44" s="3"/>
      <c r="C44" s="22">
        <v>103652963</v>
      </c>
      <c r="D44" s="22"/>
      <c r="E44" s="23">
        <v>107383058</v>
      </c>
      <c r="F44" s="24">
        <v>105882257</v>
      </c>
      <c r="G44" s="24">
        <v>1916584</v>
      </c>
      <c r="H44" s="24">
        <v>8589688</v>
      </c>
      <c r="I44" s="24">
        <v>11577926</v>
      </c>
      <c r="J44" s="24">
        <v>22084198</v>
      </c>
      <c r="K44" s="24">
        <v>6305485</v>
      </c>
      <c r="L44" s="24">
        <v>7673637</v>
      </c>
      <c r="M44" s="24">
        <v>10656075</v>
      </c>
      <c r="N44" s="24">
        <v>24635197</v>
      </c>
      <c r="O44" s="24">
        <v>6315229</v>
      </c>
      <c r="P44" s="24">
        <v>5817452</v>
      </c>
      <c r="Q44" s="24">
        <v>5489938</v>
      </c>
      <c r="R44" s="24">
        <v>17622619</v>
      </c>
      <c r="S44" s="24"/>
      <c r="T44" s="24"/>
      <c r="U44" s="24"/>
      <c r="V44" s="24"/>
      <c r="W44" s="24">
        <v>64342014</v>
      </c>
      <c r="X44" s="24">
        <v>79411428</v>
      </c>
      <c r="Y44" s="24">
        <v>-15069414</v>
      </c>
      <c r="Z44" s="6">
        <v>-18.98</v>
      </c>
      <c r="AA44" s="22">
        <v>105882257</v>
      </c>
    </row>
    <row r="45" spans="1:27" ht="12.75">
      <c r="A45" s="5" t="s">
        <v>48</v>
      </c>
      <c r="B45" s="3"/>
      <c r="C45" s="25">
        <v>115964757</v>
      </c>
      <c r="D45" s="25"/>
      <c r="E45" s="26">
        <v>114399508</v>
      </c>
      <c r="F45" s="27">
        <v>106471932</v>
      </c>
      <c r="G45" s="27">
        <v>3523651</v>
      </c>
      <c r="H45" s="27">
        <v>10671005</v>
      </c>
      <c r="I45" s="27">
        <v>13397854</v>
      </c>
      <c r="J45" s="27">
        <v>27592510</v>
      </c>
      <c r="K45" s="27">
        <v>8659378</v>
      </c>
      <c r="L45" s="27">
        <v>9549303</v>
      </c>
      <c r="M45" s="27">
        <v>13965411</v>
      </c>
      <c r="N45" s="27">
        <v>32174092</v>
      </c>
      <c r="O45" s="27">
        <v>7119488</v>
      </c>
      <c r="P45" s="27">
        <v>7425916</v>
      </c>
      <c r="Q45" s="27">
        <v>4101557</v>
      </c>
      <c r="R45" s="27">
        <v>18646961</v>
      </c>
      <c r="S45" s="27"/>
      <c r="T45" s="27"/>
      <c r="U45" s="27"/>
      <c r="V45" s="27"/>
      <c r="W45" s="27">
        <v>78413563</v>
      </c>
      <c r="X45" s="27">
        <v>79853508</v>
      </c>
      <c r="Y45" s="27">
        <v>-1439945</v>
      </c>
      <c r="Z45" s="7">
        <v>-1.8</v>
      </c>
      <c r="AA45" s="25">
        <v>106471932</v>
      </c>
    </row>
    <row r="46" spans="1:27" ht="12.75">
      <c r="A46" s="5" t="s">
        <v>49</v>
      </c>
      <c r="B46" s="3"/>
      <c r="C46" s="22">
        <v>85037414</v>
      </c>
      <c r="D46" s="22"/>
      <c r="E46" s="23">
        <v>81672996</v>
      </c>
      <c r="F46" s="24">
        <v>88454608</v>
      </c>
      <c r="G46" s="24">
        <v>2808307</v>
      </c>
      <c r="H46" s="24">
        <v>5399581</v>
      </c>
      <c r="I46" s="24">
        <v>6557062</v>
      </c>
      <c r="J46" s="24">
        <v>14764950</v>
      </c>
      <c r="K46" s="24">
        <v>6555183</v>
      </c>
      <c r="L46" s="24">
        <v>8916554</v>
      </c>
      <c r="M46" s="24">
        <v>6422378</v>
      </c>
      <c r="N46" s="24">
        <v>21894115</v>
      </c>
      <c r="O46" s="24">
        <v>4631124</v>
      </c>
      <c r="P46" s="24">
        <v>4991584</v>
      </c>
      <c r="Q46" s="24">
        <v>4943000</v>
      </c>
      <c r="R46" s="24">
        <v>14565708</v>
      </c>
      <c r="S46" s="24"/>
      <c r="T46" s="24"/>
      <c r="U46" s="24"/>
      <c r="V46" s="24"/>
      <c r="W46" s="24">
        <v>51224773</v>
      </c>
      <c r="X46" s="24">
        <v>66340566</v>
      </c>
      <c r="Y46" s="24">
        <v>-15115793</v>
      </c>
      <c r="Z46" s="6">
        <v>-22.79</v>
      </c>
      <c r="AA46" s="22">
        <v>88454608</v>
      </c>
    </row>
    <row r="47" spans="1:27" ht="12.75">
      <c r="A47" s="2" t="s">
        <v>50</v>
      </c>
      <c r="B47" s="8" t="s">
        <v>51</v>
      </c>
      <c r="C47" s="19"/>
      <c r="D47" s="19"/>
      <c r="E47" s="20">
        <v>648583</v>
      </c>
      <c r="F47" s="21">
        <v>648583</v>
      </c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>
        <v>486396</v>
      </c>
      <c r="Y47" s="21">
        <v>-486396</v>
      </c>
      <c r="Z47" s="4">
        <v>-100</v>
      </c>
      <c r="AA47" s="19">
        <v>648583</v>
      </c>
    </row>
    <row r="48" spans="1:27" ht="12.75">
      <c r="A48" s="9" t="s">
        <v>55</v>
      </c>
      <c r="B48" s="10" t="s">
        <v>56</v>
      </c>
      <c r="C48" s="40">
        <f aca="true" t="shared" si="9" ref="C48:Y48">+C28+C32+C38+C42+C47</f>
        <v>2200108650</v>
      </c>
      <c r="D48" s="40">
        <f>+D28+D32+D38+D42+D47</f>
        <v>0</v>
      </c>
      <c r="E48" s="41">
        <f t="shared" si="9"/>
        <v>2399626158</v>
      </c>
      <c r="F48" s="42">
        <f t="shared" si="9"/>
        <v>2399876743</v>
      </c>
      <c r="G48" s="42">
        <f t="shared" si="9"/>
        <v>62580833</v>
      </c>
      <c r="H48" s="42">
        <f t="shared" si="9"/>
        <v>208007088</v>
      </c>
      <c r="I48" s="42">
        <f t="shared" si="9"/>
        <v>247336697</v>
      </c>
      <c r="J48" s="42">
        <f t="shared" si="9"/>
        <v>517924618</v>
      </c>
      <c r="K48" s="42">
        <f t="shared" si="9"/>
        <v>159775465</v>
      </c>
      <c r="L48" s="42">
        <f t="shared" si="9"/>
        <v>182438500</v>
      </c>
      <c r="M48" s="42">
        <f t="shared" si="9"/>
        <v>222965780</v>
      </c>
      <c r="N48" s="42">
        <f t="shared" si="9"/>
        <v>565179745</v>
      </c>
      <c r="O48" s="42">
        <f t="shared" si="9"/>
        <v>142812905</v>
      </c>
      <c r="P48" s="42">
        <f t="shared" si="9"/>
        <v>156355937</v>
      </c>
      <c r="Q48" s="42">
        <f t="shared" si="9"/>
        <v>144588465</v>
      </c>
      <c r="R48" s="42">
        <f t="shared" si="9"/>
        <v>443757307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1526861670</v>
      </c>
      <c r="X48" s="42">
        <f t="shared" si="9"/>
        <v>1799902449</v>
      </c>
      <c r="Y48" s="42">
        <f t="shared" si="9"/>
        <v>-273040779</v>
      </c>
      <c r="Z48" s="43">
        <f>+IF(X48&lt;&gt;0,+(Y48/X48)*100,0)</f>
        <v>-15.169754291500496</v>
      </c>
      <c r="AA48" s="40">
        <f>+AA28+AA32+AA38+AA42+AA47</f>
        <v>2399876743</v>
      </c>
    </row>
    <row r="49" spans="1:27" ht="12.75">
      <c r="A49" s="14" t="s">
        <v>76</v>
      </c>
      <c r="B49" s="15"/>
      <c r="C49" s="44">
        <f aca="true" t="shared" si="10" ref="C49:Y49">+C25-C48</f>
        <v>-43793280</v>
      </c>
      <c r="D49" s="44">
        <f>+D25-D48</f>
        <v>0</v>
      </c>
      <c r="E49" s="45">
        <f t="shared" si="10"/>
        <v>53058578</v>
      </c>
      <c r="F49" s="46">
        <f t="shared" si="10"/>
        <v>59218576</v>
      </c>
      <c r="G49" s="46">
        <f t="shared" si="10"/>
        <v>125172338</v>
      </c>
      <c r="H49" s="46">
        <f t="shared" si="10"/>
        <v>30852239</v>
      </c>
      <c r="I49" s="46">
        <f t="shared" si="10"/>
        <v>-89339912</v>
      </c>
      <c r="J49" s="46">
        <f t="shared" si="10"/>
        <v>66684665</v>
      </c>
      <c r="K49" s="46">
        <f t="shared" si="10"/>
        <v>11929126</v>
      </c>
      <c r="L49" s="46">
        <f t="shared" si="10"/>
        <v>-25309536</v>
      </c>
      <c r="M49" s="46">
        <f t="shared" si="10"/>
        <v>-23304240</v>
      </c>
      <c r="N49" s="46">
        <f t="shared" si="10"/>
        <v>-36684650</v>
      </c>
      <c r="O49" s="46">
        <f t="shared" si="10"/>
        <v>60483207</v>
      </c>
      <c r="P49" s="46">
        <f t="shared" si="10"/>
        <v>46322062</v>
      </c>
      <c r="Q49" s="46">
        <f t="shared" si="10"/>
        <v>24907315</v>
      </c>
      <c r="R49" s="46">
        <f t="shared" si="10"/>
        <v>131712584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161712599</v>
      </c>
      <c r="X49" s="46">
        <f>IF(F25=F48,0,X25-X48)</f>
        <v>44418618</v>
      </c>
      <c r="Y49" s="46">
        <f t="shared" si="10"/>
        <v>117293981</v>
      </c>
      <c r="Z49" s="47">
        <f>+IF(X49&lt;&gt;0,+(Y49/X49)*100,0)</f>
        <v>264.0649040454163</v>
      </c>
      <c r="AA49" s="44">
        <f>+AA25-AA48</f>
        <v>59218576</v>
      </c>
    </row>
    <row r="50" spans="1:27" ht="12.75">
      <c r="A50" s="16" t="s">
        <v>77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2.75">
      <c r="A51" s="17" t="s">
        <v>78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2.75">
      <c r="A52" s="18" t="s">
        <v>79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2.75">
      <c r="A53" s="17" t="s">
        <v>80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81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2.7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2.7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2.7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2.7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2.7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2.7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cellComments="atEnd" horizontalDpi="600" verticalDpi="600" orientation="landscape" paperSize="9" scale="7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53" t="s">
        <v>73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82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/>
      <c r="C3" s="32" t="s">
        <v>6</v>
      </c>
      <c r="D3" s="32" t="s">
        <v>6</v>
      </c>
      <c r="E3" s="33" t="s">
        <v>7</v>
      </c>
      <c r="F3" s="34" t="s">
        <v>8</v>
      </c>
      <c r="G3" s="34" t="s">
        <v>9</v>
      </c>
      <c r="H3" s="34" t="s">
        <v>10</v>
      </c>
      <c r="I3" s="34" t="s">
        <v>11</v>
      </c>
      <c r="J3" s="34" t="s">
        <v>12</v>
      </c>
      <c r="K3" s="34" t="s">
        <v>13</v>
      </c>
      <c r="L3" s="34" t="s">
        <v>14</v>
      </c>
      <c r="M3" s="34" t="s">
        <v>15</v>
      </c>
      <c r="N3" s="34" t="s">
        <v>16</v>
      </c>
      <c r="O3" s="34" t="s">
        <v>17</v>
      </c>
      <c r="P3" s="34" t="s">
        <v>18</v>
      </c>
      <c r="Q3" s="34" t="s">
        <v>19</v>
      </c>
      <c r="R3" s="34" t="s">
        <v>20</v>
      </c>
      <c r="S3" s="34" t="s">
        <v>21</v>
      </c>
      <c r="T3" s="34" t="s">
        <v>22</v>
      </c>
      <c r="U3" s="34" t="s">
        <v>23</v>
      </c>
      <c r="V3" s="34" t="s">
        <v>24</v>
      </c>
      <c r="W3" s="34" t="s">
        <v>25</v>
      </c>
      <c r="X3" s="34" t="s">
        <v>26</v>
      </c>
      <c r="Y3" s="34" t="s">
        <v>27</v>
      </c>
      <c r="Z3" s="34" t="s">
        <v>28</v>
      </c>
      <c r="AA3" s="35" t="s">
        <v>29</v>
      </c>
    </row>
    <row r="4" spans="1:27" ht="12.75">
      <c r="A4" s="12" t="s">
        <v>30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2.75">
      <c r="A5" s="2" t="s">
        <v>31</v>
      </c>
      <c r="B5" s="3"/>
      <c r="C5" s="19">
        <f aca="true" t="shared" si="0" ref="C5:Y5">SUM(C6:C8)</f>
        <v>510892963</v>
      </c>
      <c r="D5" s="19">
        <f>SUM(D6:D8)</f>
        <v>0</v>
      </c>
      <c r="E5" s="20">
        <f t="shared" si="0"/>
        <v>454807768</v>
      </c>
      <c r="F5" s="21">
        <f t="shared" si="0"/>
        <v>462854961</v>
      </c>
      <c r="G5" s="21">
        <f t="shared" si="0"/>
        <v>116270117</v>
      </c>
      <c r="H5" s="21">
        <f t="shared" si="0"/>
        <v>27492575</v>
      </c>
      <c r="I5" s="21">
        <f t="shared" si="0"/>
        <v>29602541</v>
      </c>
      <c r="J5" s="21">
        <f t="shared" si="0"/>
        <v>173365233</v>
      </c>
      <c r="K5" s="21">
        <f t="shared" si="0"/>
        <v>25613099</v>
      </c>
      <c r="L5" s="21">
        <f t="shared" si="0"/>
        <v>31817658</v>
      </c>
      <c r="M5" s="21">
        <f t="shared" si="0"/>
        <v>41487710</v>
      </c>
      <c r="N5" s="21">
        <f t="shared" si="0"/>
        <v>98918467</v>
      </c>
      <c r="O5" s="21">
        <f t="shared" si="0"/>
        <v>31228517</v>
      </c>
      <c r="P5" s="21">
        <f t="shared" si="0"/>
        <v>28281511</v>
      </c>
      <c r="Q5" s="21">
        <f t="shared" si="0"/>
        <v>29868707</v>
      </c>
      <c r="R5" s="21">
        <f t="shared" si="0"/>
        <v>89378735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361662435</v>
      </c>
      <c r="X5" s="21">
        <f t="shared" si="0"/>
        <v>369384328</v>
      </c>
      <c r="Y5" s="21">
        <f t="shared" si="0"/>
        <v>-7721893</v>
      </c>
      <c r="Z5" s="4">
        <f>+IF(X5&lt;&gt;0,+(Y5/X5)*100,0)</f>
        <v>-2.090476615997634</v>
      </c>
      <c r="AA5" s="19">
        <f>SUM(AA6:AA8)</f>
        <v>462854961</v>
      </c>
    </row>
    <row r="6" spans="1:27" ht="12.75">
      <c r="A6" s="5" t="s">
        <v>32</v>
      </c>
      <c r="B6" s="3"/>
      <c r="C6" s="22">
        <v>638827</v>
      </c>
      <c r="D6" s="22"/>
      <c r="E6" s="23">
        <v>3565754</v>
      </c>
      <c r="F6" s="24">
        <v>300001</v>
      </c>
      <c r="G6" s="24">
        <v>8913</v>
      </c>
      <c r="H6" s="24">
        <v>123660</v>
      </c>
      <c r="I6" s="24">
        <v>27078</v>
      </c>
      <c r="J6" s="24">
        <v>159651</v>
      </c>
      <c r="K6" s="24">
        <v>82910</v>
      </c>
      <c r="L6" s="24">
        <v>45110</v>
      </c>
      <c r="M6" s="24">
        <v>50357</v>
      </c>
      <c r="N6" s="24">
        <v>178377</v>
      </c>
      <c r="O6" s="24">
        <v>52942</v>
      </c>
      <c r="P6" s="24">
        <v>53119</v>
      </c>
      <c r="Q6" s="24">
        <v>46439</v>
      </c>
      <c r="R6" s="24">
        <v>152500</v>
      </c>
      <c r="S6" s="24"/>
      <c r="T6" s="24"/>
      <c r="U6" s="24"/>
      <c r="V6" s="24"/>
      <c r="W6" s="24">
        <v>490528</v>
      </c>
      <c r="X6" s="24">
        <v>225000</v>
      </c>
      <c r="Y6" s="24">
        <v>265528</v>
      </c>
      <c r="Z6" s="6">
        <v>118.01</v>
      </c>
      <c r="AA6" s="22">
        <v>300001</v>
      </c>
    </row>
    <row r="7" spans="1:27" ht="12.75">
      <c r="A7" s="5" t="s">
        <v>33</v>
      </c>
      <c r="B7" s="3"/>
      <c r="C7" s="25">
        <v>510254136</v>
      </c>
      <c r="D7" s="25"/>
      <c r="E7" s="26">
        <v>451242014</v>
      </c>
      <c r="F7" s="27">
        <v>462554960</v>
      </c>
      <c r="G7" s="27">
        <v>116261204</v>
      </c>
      <c r="H7" s="27">
        <v>27368915</v>
      </c>
      <c r="I7" s="27">
        <v>29575463</v>
      </c>
      <c r="J7" s="27">
        <v>173205582</v>
      </c>
      <c r="K7" s="27">
        <v>25530189</v>
      </c>
      <c r="L7" s="27">
        <v>31772548</v>
      </c>
      <c r="M7" s="27">
        <v>41437353</v>
      </c>
      <c r="N7" s="27">
        <v>98740090</v>
      </c>
      <c r="O7" s="27">
        <v>31175575</v>
      </c>
      <c r="P7" s="27">
        <v>28228392</v>
      </c>
      <c r="Q7" s="27">
        <v>29822268</v>
      </c>
      <c r="R7" s="27">
        <v>89226235</v>
      </c>
      <c r="S7" s="27"/>
      <c r="T7" s="27"/>
      <c r="U7" s="27"/>
      <c r="V7" s="27"/>
      <c r="W7" s="27">
        <v>361171907</v>
      </c>
      <c r="X7" s="27">
        <v>369159328</v>
      </c>
      <c r="Y7" s="27">
        <v>-7987421</v>
      </c>
      <c r="Z7" s="7">
        <v>-2.16</v>
      </c>
      <c r="AA7" s="25">
        <v>462554960</v>
      </c>
    </row>
    <row r="8" spans="1:27" ht="12.75">
      <c r="A8" s="5" t="s">
        <v>34</v>
      </c>
      <c r="B8" s="3"/>
      <c r="C8" s="22"/>
      <c r="D8" s="22"/>
      <c r="E8" s="23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6"/>
      <c r="AA8" s="22"/>
    </row>
    <row r="9" spans="1:27" ht="12.75">
      <c r="A9" s="2" t="s">
        <v>35</v>
      </c>
      <c r="B9" s="3"/>
      <c r="C9" s="19">
        <f aca="true" t="shared" si="1" ref="C9:Y9">SUM(C10:C14)</f>
        <v>134412765</v>
      </c>
      <c r="D9" s="19">
        <f>SUM(D10:D14)</f>
        <v>0</v>
      </c>
      <c r="E9" s="20">
        <f t="shared" si="1"/>
        <v>253367327</v>
      </c>
      <c r="F9" s="21">
        <f t="shared" si="1"/>
        <v>268467618</v>
      </c>
      <c r="G9" s="21">
        <f t="shared" si="1"/>
        <v>1049496</v>
      </c>
      <c r="H9" s="21">
        <f t="shared" si="1"/>
        <v>6790708</v>
      </c>
      <c r="I9" s="21">
        <f t="shared" si="1"/>
        <v>-1267185</v>
      </c>
      <c r="J9" s="21">
        <f t="shared" si="1"/>
        <v>6573019</v>
      </c>
      <c r="K9" s="21">
        <f t="shared" si="1"/>
        <v>2637644</v>
      </c>
      <c r="L9" s="21">
        <f t="shared" si="1"/>
        <v>53433185</v>
      </c>
      <c r="M9" s="21">
        <f t="shared" si="1"/>
        <v>6562333</v>
      </c>
      <c r="N9" s="21">
        <f t="shared" si="1"/>
        <v>62633162</v>
      </c>
      <c r="O9" s="21">
        <f t="shared" si="1"/>
        <v>5874059</v>
      </c>
      <c r="P9" s="21">
        <f t="shared" si="1"/>
        <v>8416846</v>
      </c>
      <c r="Q9" s="21">
        <f t="shared" si="1"/>
        <v>2317308</v>
      </c>
      <c r="R9" s="21">
        <f t="shared" si="1"/>
        <v>16608213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85814394</v>
      </c>
      <c r="X9" s="21">
        <f t="shared" si="1"/>
        <v>198633066</v>
      </c>
      <c r="Y9" s="21">
        <f t="shared" si="1"/>
        <v>-112818672</v>
      </c>
      <c r="Z9" s="4">
        <f>+IF(X9&lt;&gt;0,+(Y9/X9)*100,0)</f>
        <v>-56.79752836317796</v>
      </c>
      <c r="AA9" s="19">
        <f>SUM(AA10:AA14)</f>
        <v>268467618</v>
      </c>
    </row>
    <row r="10" spans="1:27" ht="12.75">
      <c r="A10" s="5" t="s">
        <v>36</v>
      </c>
      <c r="B10" s="3"/>
      <c r="C10" s="22">
        <v>19238718</v>
      </c>
      <c r="D10" s="22"/>
      <c r="E10" s="23">
        <v>20917184</v>
      </c>
      <c r="F10" s="24">
        <v>20928016</v>
      </c>
      <c r="G10" s="24">
        <v>109503</v>
      </c>
      <c r="H10" s="24">
        <v>4425096</v>
      </c>
      <c r="I10" s="24">
        <v>-2896271</v>
      </c>
      <c r="J10" s="24">
        <v>1638328</v>
      </c>
      <c r="K10" s="24">
        <v>97492</v>
      </c>
      <c r="L10" s="24">
        <v>2144163</v>
      </c>
      <c r="M10" s="24">
        <v>102095</v>
      </c>
      <c r="N10" s="24">
        <v>2343750</v>
      </c>
      <c r="O10" s="24">
        <v>710320</v>
      </c>
      <c r="P10" s="24">
        <v>4789823</v>
      </c>
      <c r="Q10" s="24">
        <v>76991</v>
      </c>
      <c r="R10" s="24">
        <v>5577134</v>
      </c>
      <c r="S10" s="24"/>
      <c r="T10" s="24"/>
      <c r="U10" s="24"/>
      <c r="V10" s="24"/>
      <c r="W10" s="24">
        <v>9559212</v>
      </c>
      <c r="X10" s="24">
        <v>20226745</v>
      </c>
      <c r="Y10" s="24">
        <v>-10667533</v>
      </c>
      <c r="Z10" s="6">
        <v>-52.74</v>
      </c>
      <c r="AA10" s="22">
        <v>20928016</v>
      </c>
    </row>
    <row r="11" spans="1:27" ht="12.75">
      <c r="A11" s="5" t="s">
        <v>37</v>
      </c>
      <c r="B11" s="3"/>
      <c r="C11" s="22">
        <v>352193</v>
      </c>
      <c r="D11" s="22"/>
      <c r="E11" s="23">
        <v>1985819</v>
      </c>
      <c r="F11" s="24">
        <v>6707190</v>
      </c>
      <c r="G11" s="24">
        <v>5614</v>
      </c>
      <c r="H11" s="24">
        <v>319205</v>
      </c>
      <c r="I11" s="24">
        <v>-300085</v>
      </c>
      <c r="J11" s="24">
        <v>24734</v>
      </c>
      <c r="K11" s="24">
        <v>24940</v>
      </c>
      <c r="L11" s="24">
        <v>85143</v>
      </c>
      <c r="M11" s="24">
        <v>157925</v>
      </c>
      <c r="N11" s="24">
        <v>268008</v>
      </c>
      <c r="O11" s="24">
        <v>130126</v>
      </c>
      <c r="P11" s="24">
        <v>857588</v>
      </c>
      <c r="Q11" s="24">
        <v>30610</v>
      </c>
      <c r="R11" s="24">
        <v>1018324</v>
      </c>
      <c r="S11" s="24"/>
      <c r="T11" s="24"/>
      <c r="U11" s="24"/>
      <c r="V11" s="24"/>
      <c r="W11" s="24">
        <v>1311066</v>
      </c>
      <c r="X11" s="24">
        <v>4885354</v>
      </c>
      <c r="Y11" s="24">
        <v>-3574288</v>
      </c>
      <c r="Z11" s="6">
        <v>-73.16</v>
      </c>
      <c r="AA11" s="22">
        <v>6707190</v>
      </c>
    </row>
    <row r="12" spans="1:27" ht="12.75">
      <c r="A12" s="5" t="s">
        <v>38</v>
      </c>
      <c r="B12" s="3"/>
      <c r="C12" s="22">
        <v>123717447</v>
      </c>
      <c r="D12" s="22"/>
      <c r="E12" s="23">
        <v>124978917</v>
      </c>
      <c r="F12" s="24">
        <v>127982131</v>
      </c>
      <c r="G12" s="24">
        <v>367407</v>
      </c>
      <c r="H12" s="24">
        <v>1478039</v>
      </c>
      <c r="I12" s="24">
        <v>1370896</v>
      </c>
      <c r="J12" s="24">
        <v>3216342</v>
      </c>
      <c r="K12" s="24">
        <v>1946993</v>
      </c>
      <c r="L12" s="24">
        <v>4975163</v>
      </c>
      <c r="M12" s="24">
        <v>3708510</v>
      </c>
      <c r="N12" s="24">
        <v>10630666</v>
      </c>
      <c r="O12" s="24">
        <v>1976911</v>
      </c>
      <c r="P12" s="24">
        <v>2209781</v>
      </c>
      <c r="Q12" s="24">
        <v>1647352</v>
      </c>
      <c r="R12" s="24">
        <v>5834044</v>
      </c>
      <c r="S12" s="24"/>
      <c r="T12" s="24"/>
      <c r="U12" s="24"/>
      <c r="V12" s="24"/>
      <c r="W12" s="24">
        <v>19681052</v>
      </c>
      <c r="X12" s="24">
        <v>95547819</v>
      </c>
      <c r="Y12" s="24">
        <v>-75866767</v>
      </c>
      <c r="Z12" s="6">
        <v>-79.4</v>
      </c>
      <c r="AA12" s="22">
        <v>127982131</v>
      </c>
    </row>
    <row r="13" spans="1:27" ht="12.75">
      <c r="A13" s="5" t="s">
        <v>39</v>
      </c>
      <c r="B13" s="3"/>
      <c r="C13" s="22">
        <v>-8895593</v>
      </c>
      <c r="D13" s="22"/>
      <c r="E13" s="23">
        <v>105485407</v>
      </c>
      <c r="F13" s="24">
        <v>112850281</v>
      </c>
      <c r="G13" s="24">
        <v>566972</v>
      </c>
      <c r="H13" s="24">
        <v>568368</v>
      </c>
      <c r="I13" s="24">
        <v>558275</v>
      </c>
      <c r="J13" s="24">
        <v>1693615</v>
      </c>
      <c r="K13" s="24">
        <v>568219</v>
      </c>
      <c r="L13" s="24">
        <v>46228716</v>
      </c>
      <c r="M13" s="24">
        <v>2593803</v>
      </c>
      <c r="N13" s="24">
        <v>49390738</v>
      </c>
      <c r="O13" s="24">
        <v>3056702</v>
      </c>
      <c r="P13" s="24">
        <v>559654</v>
      </c>
      <c r="Q13" s="24">
        <v>562355</v>
      </c>
      <c r="R13" s="24">
        <v>4178711</v>
      </c>
      <c r="S13" s="24"/>
      <c r="T13" s="24"/>
      <c r="U13" s="24"/>
      <c r="V13" s="24"/>
      <c r="W13" s="24">
        <v>55263064</v>
      </c>
      <c r="X13" s="24">
        <v>77973148</v>
      </c>
      <c r="Y13" s="24">
        <v>-22710084</v>
      </c>
      <c r="Z13" s="6">
        <v>-29.13</v>
      </c>
      <c r="AA13" s="22">
        <v>112850281</v>
      </c>
    </row>
    <row r="14" spans="1:27" ht="12.75">
      <c r="A14" s="5" t="s">
        <v>40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/>
      <c r="AA14" s="25"/>
    </row>
    <row r="15" spans="1:27" ht="12.75">
      <c r="A15" s="2" t="s">
        <v>41</v>
      </c>
      <c r="B15" s="8"/>
      <c r="C15" s="19">
        <f aca="true" t="shared" si="2" ref="C15:Y15">SUM(C16:C18)</f>
        <v>25061140</v>
      </c>
      <c r="D15" s="19">
        <f>SUM(D16:D18)</f>
        <v>0</v>
      </c>
      <c r="E15" s="20">
        <f t="shared" si="2"/>
        <v>9040024</v>
      </c>
      <c r="F15" s="21">
        <f t="shared" si="2"/>
        <v>20641295</v>
      </c>
      <c r="G15" s="21">
        <f t="shared" si="2"/>
        <v>547515</v>
      </c>
      <c r="H15" s="21">
        <f t="shared" si="2"/>
        <v>1016213</v>
      </c>
      <c r="I15" s="21">
        <f t="shared" si="2"/>
        <v>1202779</v>
      </c>
      <c r="J15" s="21">
        <f t="shared" si="2"/>
        <v>2766507</v>
      </c>
      <c r="K15" s="21">
        <f t="shared" si="2"/>
        <v>608918</v>
      </c>
      <c r="L15" s="21">
        <f t="shared" si="2"/>
        <v>1148178</v>
      </c>
      <c r="M15" s="21">
        <f t="shared" si="2"/>
        <v>427253</v>
      </c>
      <c r="N15" s="21">
        <f t="shared" si="2"/>
        <v>2184349</v>
      </c>
      <c r="O15" s="21">
        <f t="shared" si="2"/>
        <v>892157</v>
      </c>
      <c r="P15" s="21">
        <f t="shared" si="2"/>
        <v>1768763</v>
      </c>
      <c r="Q15" s="21">
        <f t="shared" si="2"/>
        <v>715610</v>
      </c>
      <c r="R15" s="21">
        <f t="shared" si="2"/>
        <v>3376530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8327386</v>
      </c>
      <c r="X15" s="21">
        <f t="shared" si="2"/>
        <v>15629029</v>
      </c>
      <c r="Y15" s="21">
        <f t="shared" si="2"/>
        <v>-7301643</v>
      </c>
      <c r="Z15" s="4">
        <f>+IF(X15&lt;&gt;0,+(Y15/X15)*100,0)</f>
        <v>-46.71846856257033</v>
      </c>
      <c r="AA15" s="19">
        <f>SUM(AA16:AA18)</f>
        <v>20641295</v>
      </c>
    </row>
    <row r="16" spans="1:27" ht="12.75">
      <c r="A16" s="5" t="s">
        <v>42</v>
      </c>
      <c r="B16" s="3"/>
      <c r="C16" s="22">
        <v>12527165</v>
      </c>
      <c r="D16" s="22"/>
      <c r="E16" s="23">
        <v>8027653</v>
      </c>
      <c r="F16" s="24">
        <v>17392980</v>
      </c>
      <c r="G16" s="24">
        <v>535055</v>
      </c>
      <c r="H16" s="24">
        <v>848030</v>
      </c>
      <c r="I16" s="24">
        <v>1098940</v>
      </c>
      <c r="J16" s="24">
        <v>2482025</v>
      </c>
      <c r="K16" s="24">
        <v>597976</v>
      </c>
      <c r="L16" s="24">
        <v>928456</v>
      </c>
      <c r="M16" s="24">
        <v>416872</v>
      </c>
      <c r="N16" s="24">
        <v>1943304</v>
      </c>
      <c r="O16" s="24">
        <v>518574</v>
      </c>
      <c r="P16" s="24">
        <v>1676268</v>
      </c>
      <c r="Q16" s="24">
        <v>503714</v>
      </c>
      <c r="R16" s="24">
        <v>2698556</v>
      </c>
      <c r="S16" s="24"/>
      <c r="T16" s="24"/>
      <c r="U16" s="24"/>
      <c r="V16" s="24"/>
      <c r="W16" s="24">
        <v>7123885</v>
      </c>
      <c r="X16" s="24">
        <v>12946819</v>
      </c>
      <c r="Y16" s="24">
        <v>-5822934</v>
      </c>
      <c r="Z16" s="6">
        <v>-44.98</v>
      </c>
      <c r="AA16" s="22">
        <v>17392980</v>
      </c>
    </row>
    <row r="17" spans="1:27" ht="12.75">
      <c r="A17" s="5" t="s">
        <v>43</v>
      </c>
      <c r="B17" s="3"/>
      <c r="C17" s="22">
        <v>12047628</v>
      </c>
      <c r="D17" s="22"/>
      <c r="E17" s="23">
        <v>984000</v>
      </c>
      <c r="F17" s="24">
        <v>2701315</v>
      </c>
      <c r="G17" s="24">
        <v>4943</v>
      </c>
      <c r="H17" s="24">
        <v>87517</v>
      </c>
      <c r="I17" s="24">
        <v>-77931</v>
      </c>
      <c r="J17" s="24">
        <v>14529</v>
      </c>
      <c r="K17" s="24">
        <v>3860</v>
      </c>
      <c r="L17" s="24">
        <v>196578</v>
      </c>
      <c r="M17" s="24">
        <v>6196</v>
      </c>
      <c r="N17" s="24">
        <v>206634</v>
      </c>
      <c r="O17" s="24">
        <v>351387</v>
      </c>
      <c r="P17" s="24">
        <v>89888</v>
      </c>
      <c r="Q17" s="24">
        <v>197145</v>
      </c>
      <c r="R17" s="24">
        <v>638420</v>
      </c>
      <c r="S17" s="24"/>
      <c r="T17" s="24"/>
      <c r="U17" s="24"/>
      <c r="V17" s="24"/>
      <c r="W17" s="24">
        <v>859583</v>
      </c>
      <c r="X17" s="24">
        <v>2271963</v>
      </c>
      <c r="Y17" s="24">
        <v>-1412380</v>
      </c>
      <c r="Z17" s="6">
        <v>-62.17</v>
      </c>
      <c r="AA17" s="22">
        <v>2701315</v>
      </c>
    </row>
    <row r="18" spans="1:27" ht="12.75">
      <c r="A18" s="5" t="s">
        <v>44</v>
      </c>
      <c r="B18" s="3"/>
      <c r="C18" s="22">
        <v>486347</v>
      </c>
      <c r="D18" s="22"/>
      <c r="E18" s="23">
        <v>28371</v>
      </c>
      <c r="F18" s="24">
        <v>547000</v>
      </c>
      <c r="G18" s="24">
        <v>7517</v>
      </c>
      <c r="H18" s="24">
        <v>80666</v>
      </c>
      <c r="I18" s="24">
        <v>181770</v>
      </c>
      <c r="J18" s="24">
        <v>269953</v>
      </c>
      <c r="K18" s="24">
        <v>7082</v>
      </c>
      <c r="L18" s="24">
        <v>23144</v>
      </c>
      <c r="M18" s="24">
        <v>4185</v>
      </c>
      <c r="N18" s="24">
        <v>34411</v>
      </c>
      <c r="O18" s="24">
        <v>22196</v>
      </c>
      <c r="P18" s="24">
        <v>2607</v>
      </c>
      <c r="Q18" s="24">
        <v>14751</v>
      </c>
      <c r="R18" s="24">
        <v>39554</v>
      </c>
      <c r="S18" s="24"/>
      <c r="T18" s="24"/>
      <c r="U18" s="24"/>
      <c r="V18" s="24"/>
      <c r="W18" s="24">
        <v>343918</v>
      </c>
      <c r="X18" s="24">
        <v>410247</v>
      </c>
      <c r="Y18" s="24">
        <v>-66329</v>
      </c>
      <c r="Z18" s="6">
        <v>-16.17</v>
      </c>
      <c r="AA18" s="22">
        <v>547000</v>
      </c>
    </row>
    <row r="19" spans="1:27" ht="12.75">
      <c r="A19" s="2" t="s">
        <v>45</v>
      </c>
      <c r="B19" s="8"/>
      <c r="C19" s="19">
        <f aca="true" t="shared" si="3" ref="C19:Y19">SUM(C20:C23)</f>
        <v>935708889</v>
      </c>
      <c r="D19" s="19">
        <f>SUM(D20:D23)</f>
        <v>0</v>
      </c>
      <c r="E19" s="20">
        <f t="shared" si="3"/>
        <v>1202446098</v>
      </c>
      <c r="F19" s="21">
        <f t="shared" si="3"/>
        <v>1200519983</v>
      </c>
      <c r="G19" s="21">
        <f t="shared" si="3"/>
        <v>143940568</v>
      </c>
      <c r="H19" s="21">
        <f t="shared" si="3"/>
        <v>74343841</v>
      </c>
      <c r="I19" s="21">
        <f t="shared" si="3"/>
        <v>82322304</v>
      </c>
      <c r="J19" s="21">
        <f t="shared" si="3"/>
        <v>300606713</v>
      </c>
      <c r="K19" s="21">
        <f t="shared" si="3"/>
        <v>80788046</v>
      </c>
      <c r="L19" s="21">
        <f t="shared" si="3"/>
        <v>88370144</v>
      </c>
      <c r="M19" s="21">
        <f t="shared" si="3"/>
        <v>96235294</v>
      </c>
      <c r="N19" s="21">
        <f t="shared" si="3"/>
        <v>265393484</v>
      </c>
      <c r="O19" s="21">
        <f t="shared" si="3"/>
        <v>89412059</v>
      </c>
      <c r="P19" s="21">
        <f t="shared" si="3"/>
        <v>83574130</v>
      </c>
      <c r="Q19" s="21">
        <f t="shared" si="3"/>
        <v>99590692</v>
      </c>
      <c r="R19" s="21">
        <f t="shared" si="3"/>
        <v>272576881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838577078</v>
      </c>
      <c r="X19" s="21">
        <f t="shared" si="3"/>
        <v>910424443</v>
      </c>
      <c r="Y19" s="21">
        <f t="shared" si="3"/>
        <v>-71847365</v>
      </c>
      <c r="Z19" s="4">
        <f>+IF(X19&lt;&gt;0,+(Y19/X19)*100,0)</f>
        <v>-7.891634012291123</v>
      </c>
      <c r="AA19" s="19">
        <f>SUM(AA20:AA23)</f>
        <v>1200519983</v>
      </c>
    </row>
    <row r="20" spans="1:27" ht="12.75">
      <c r="A20" s="5" t="s">
        <v>46</v>
      </c>
      <c r="B20" s="3"/>
      <c r="C20" s="22">
        <v>559869281</v>
      </c>
      <c r="D20" s="22"/>
      <c r="E20" s="23">
        <v>711348537</v>
      </c>
      <c r="F20" s="24">
        <v>738765366</v>
      </c>
      <c r="G20" s="24">
        <v>72679755</v>
      </c>
      <c r="H20" s="24">
        <v>53010267</v>
      </c>
      <c r="I20" s="24">
        <v>59712474</v>
      </c>
      <c r="J20" s="24">
        <v>185402496</v>
      </c>
      <c r="K20" s="24">
        <v>56204799</v>
      </c>
      <c r="L20" s="24">
        <v>48747275</v>
      </c>
      <c r="M20" s="24">
        <v>47714404</v>
      </c>
      <c r="N20" s="24">
        <v>152666478</v>
      </c>
      <c r="O20" s="24">
        <v>53676812</v>
      </c>
      <c r="P20" s="24">
        <v>51489041</v>
      </c>
      <c r="Q20" s="24">
        <v>68126179</v>
      </c>
      <c r="R20" s="24">
        <v>173292032</v>
      </c>
      <c r="S20" s="24"/>
      <c r="T20" s="24"/>
      <c r="U20" s="24"/>
      <c r="V20" s="24"/>
      <c r="W20" s="24">
        <v>511361006</v>
      </c>
      <c r="X20" s="24">
        <v>539521406</v>
      </c>
      <c r="Y20" s="24">
        <v>-28160400</v>
      </c>
      <c r="Z20" s="6">
        <v>-5.22</v>
      </c>
      <c r="AA20" s="22">
        <v>738765366</v>
      </c>
    </row>
    <row r="21" spans="1:27" ht="12.75">
      <c r="A21" s="5" t="s">
        <v>47</v>
      </c>
      <c r="B21" s="3"/>
      <c r="C21" s="22">
        <v>161028671</v>
      </c>
      <c r="D21" s="22"/>
      <c r="E21" s="23">
        <v>222247797</v>
      </c>
      <c r="F21" s="24">
        <v>86767450</v>
      </c>
      <c r="G21" s="24">
        <v>15330561</v>
      </c>
      <c r="H21" s="24">
        <v>11549806</v>
      </c>
      <c r="I21" s="24">
        <v>13736595</v>
      </c>
      <c r="J21" s="24">
        <v>40616962</v>
      </c>
      <c r="K21" s="24">
        <v>12773182</v>
      </c>
      <c r="L21" s="24">
        <v>13596719</v>
      </c>
      <c r="M21" s="24">
        <v>20460466</v>
      </c>
      <c r="N21" s="24">
        <v>46830367</v>
      </c>
      <c r="O21" s="24">
        <v>14213367</v>
      </c>
      <c r="P21" s="24">
        <v>19424834</v>
      </c>
      <c r="Q21" s="24">
        <v>19477390</v>
      </c>
      <c r="R21" s="24">
        <v>53115591</v>
      </c>
      <c r="S21" s="24"/>
      <c r="T21" s="24"/>
      <c r="U21" s="24"/>
      <c r="V21" s="24"/>
      <c r="W21" s="24">
        <v>140562920</v>
      </c>
      <c r="X21" s="24">
        <v>68060505</v>
      </c>
      <c r="Y21" s="24">
        <v>72502415</v>
      </c>
      <c r="Z21" s="6">
        <v>106.53</v>
      </c>
      <c r="AA21" s="22">
        <v>86767450</v>
      </c>
    </row>
    <row r="22" spans="1:27" ht="12.75">
      <c r="A22" s="5" t="s">
        <v>48</v>
      </c>
      <c r="B22" s="3"/>
      <c r="C22" s="25">
        <v>135723334</v>
      </c>
      <c r="D22" s="25"/>
      <c r="E22" s="26">
        <v>177356513</v>
      </c>
      <c r="F22" s="27">
        <v>272789139</v>
      </c>
      <c r="G22" s="27">
        <v>31278904</v>
      </c>
      <c r="H22" s="27">
        <v>5273385</v>
      </c>
      <c r="I22" s="27">
        <v>3964843</v>
      </c>
      <c r="J22" s="27">
        <v>40517132</v>
      </c>
      <c r="K22" s="27">
        <v>6867038</v>
      </c>
      <c r="L22" s="27">
        <v>23091050</v>
      </c>
      <c r="M22" s="27">
        <v>14569536</v>
      </c>
      <c r="N22" s="27">
        <v>44527624</v>
      </c>
      <c r="O22" s="27">
        <v>10788258</v>
      </c>
      <c r="P22" s="27">
        <v>7935907</v>
      </c>
      <c r="Q22" s="27">
        <v>7230034</v>
      </c>
      <c r="R22" s="27">
        <v>25954199</v>
      </c>
      <c r="S22" s="27"/>
      <c r="T22" s="27"/>
      <c r="U22" s="27"/>
      <c r="V22" s="27"/>
      <c r="W22" s="27">
        <v>110998955</v>
      </c>
      <c r="X22" s="27">
        <v>219326979</v>
      </c>
      <c r="Y22" s="27">
        <v>-108328024</v>
      </c>
      <c r="Z22" s="7">
        <v>-49.39</v>
      </c>
      <c r="AA22" s="25">
        <v>272789139</v>
      </c>
    </row>
    <row r="23" spans="1:27" ht="12.75">
      <c r="A23" s="5" t="s">
        <v>49</v>
      </c>
      <c r="B23" s="3"/>
      <c r="C23" s="22">
        <v>79087603</v>
      </c>
      <c r="D23" s="22"/>
      <c r="E23" s="23">
        <v>91493251</v>
      </c>
      <c r="F23" s="24">
        <v>102198028</v>
      </c>
      <c r="G23" s="24">
        <v>24651348</v>
      </c>
      <c r="H23" s="24">
        <v>4510383</v>
      </c>
      <c r="I23" s="24">
        <v>4908392</v>
      </c>
      <c r="J23" s="24">
        <v>34070123</v>
      </c>
      <c r="K23" s="24">
        <v>4943027</v>
      </c>
      <c r="L23" s="24">
        <v>2935100</v>
      </c>
      <c r="M23" s="24">
        <v>13490888</v>
      </c>
      <c r="N23" s="24">
        <v>21369015</v>
      </c>
      <c r="O23" s="24">
        <v>10733622</v>
      </c>
      <c r="P23" s="24">
        <v>4724348</v>
      </c>
      <c r="Q23" s="24">
        <v>4757089</v>
      </c>
      <c r="R23" s="24">
        <v>20215059</v>
      </c>
      <c r="S23" s="24"/>
      <c r="T23" s="24"/>
      <c r="U23" s="24"/>
      <c r="V23" s="24"/>
      <c r="W23" s="24">
        <v>75654197</v>
      </c>
      <c r="X23" s="24">
        <v>83515553</v>
      </c>
      <c r="Y23" s="24">
        <v>-7861356</v>
      </c>
      <c r="Z23" s="6">
        <v>-9.41</v>
      </c>
      <c r="AA23" s="22">
        <v>102198028</v>
      </c>
    </row>
    <row r="24" spans="1:27" ht="12.75">
      <c r="A24" s="2" t="s">
        <v>50</v>
      </c>
      <c r="B24" s="8" t="s">
        <v>51</v>
      </c>
      <c r="C24" s="19">
        <v>67989</v>
      </c>
      <c r="D24" s="19"/>
      <c r="E24" s="20">
        <v>73570</v>
      </c>
      <c r="F24" s="21">
        <v>443304</v>
      </c>
      <c r="G24" s="21">
        <v>8221</v>
      </c>
      <c r="H24" s="21">
        <v>8639</v>
      </c>
      <c r="I24" s="21">
        <v>8360</v>
      </c>
      <c r="J24" s="21">
        <v>25220</v>
      </c>
      <c r="K24" s="21">
        <v>8360</v>
      </c>
      <c r="L24" s="21">
        <v>8360</v>
      </c>
      <c r="M24" s="21">
        <v>8360</v>
      </c>
      <c r="N24" s="21">
        <v>25080</v>
      </c>
      <c r="O24" s="21">
        <v>8360</v>
      </c>
      <c r="P24" s="21">
        <v>8360</v>
      </c>
      <c r="Q24" s="21">
        <v>8360</v>
      </c>
      <c r="R24" s="21">
        <v>25080</v>
      </c>
      <c r="S24" s="21"/>
      <c r="T24" s="21"/>
      <c r="U24" s="21"/>
      <c r="V24" s="21"/>
      <c r="W24" s="21">
        <v>75380</v>
      </c>
      <c r="X24" s="21">
        <v>332478</v>
      </c>
      <c r="Y24" s="21">
        <v>-257098</v>
      </c>
      <c r="Z24" s="4">
        <v>-77.33</v>
      </c>
      <c r="AA24" s="19">
        <v>443304</v>
      </c>
    </row>
    <row r="25" spans="1:27" ht="12.75">
      <c r="A25" s="9" t="s">
        <v>52</v>
      </c>
      <c r="B25" s="10" t="s">
        <v>53</v>
      </c>
      <c r="C25" s="40">
        <f aca="true" t="shared" si="4" ref="C25:Y25">+C5+C9+C15+C19+C24</f>
        <v>1606143746</v>
      </c>
      <c r="D25" s="40">
        <f>+D5+D9+D15+D19+D24</f>
        <v>0</v>
      </c>
      <c r="E25" s="41">
        <f t="shared" si="4"/>
        <v>1919734787</v>
      </c>
      <c r="F25" s="42">
        <f t="shared" si="4"/>
        <v>1952927161</v>
      </c>
      <c r="G25" s="42">
        <f t="shared" si="4"/>
        <v>261815917</v>
      </c>
      <c r="H25" s="42">
        <f t="shared" si="4"/>
        <v>109651976</v>
      </c>
      <c r="I25" s="42">
        <f t="shared" si="4"/>
        <v>111868799</v>
      </c>
      <c r="J25" s="42">
        <f t="shared" si="4"/>
        <v>483336692</v>
      </c>
      <c r="K25" s="42">
        <f t="shared" si="4"/>
        <v>109656067</v>
      </c>
      <c r="L25" s="42">
        <f t="shared" si="4"/>
        <v>174777525</v>
      </c>
      <c r="M25" s="42">
        <f t="shared" si="4"/>
        <v>144720950</v>
      </c>
      <c r="N25" s="42">
        <f t="shared" si="4"/>
        <v>429154542</v>
      </c>
      <c r="O25" s="42">
        <f t="shared" si="4"/>
        <v>127415152</v>
      </c>
      <c r="P25" s="42">
        <f t="shared" si="4"/>
        <v>122049610</v>
      </c>
      <c r="Q25" s="42">
        <f t="shared" si="4"/>
        <v>132500677</v>
      </c>
      <c r="R25" s="42">
        <f t="shared" si="4"/>
        <v>381965439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1294456673</v>
      </c>
      <c r="X25" s="42">
        <f t="shared" si="4"/>
        <v>1494403344</v>
      </c>
      <c r="Y25" s="42">
        <f t="shared" si="4"/>
        <v>-199946671</v>
      </c>
      <c r="Z25" s="43">
        <f>+IF(X25&lt;&gt;0,+(Y25/X25)*100,0)</f>
        <v>-13.379699115555512</v>
      </c>
      <c r="AA25" s="40">
        <f>+AA5+AA9+AA15+AA19+AA24</f>
        <v>1952927161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2.75">
      <c r="A27" s="12" t="s">
        <v>54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2.75">
      <c r="A28" s="2" t="s">
        <v>31</v>
      </c>
      <c r="B28" s="3"/>
      <c r="C28" s="19">
        <f aca="true" t="shared" si="5" ref="C28:Y28">SUM(C29:C31)</f>
        <v>235238679</v>
      </c>
      <c r="D28" s="19">
        <f>SUM(D29:D31)</f>
        <v>0</v>
      </c>
      <c r="E28" s="20">
        <f t="shared" si="5"/>
        <v>367326569</v>
      </c>
      <c r="F28" s="21">
        <f t="shared" si="5"/>
        <v>336310309</v>
      </c>
      <c r="G28" s="21">
        <f t="shared" si="5"/>
        <v>13094788</v>
      </c>
      <c r="H28" s="21">
        <f t="shared" si="5"/>
        <v>18706650</v>
      </c>
      <c r="I28" s="21">
        <f t="shared" si="5"/>
        <v>19803008</v>
      </c>
      <c r="J28" s="21">
        <f t="shared" si="5"/>
        <v>51604446</v>
      </c>
      <c r="K28" s="21">
        <f t="shared" si="5"/>
        <v>25160247</v>
      </c>
      <c r="L28" s="21">
        <f t="shared" si="5"/>
        <v>23744950</v>
      </c>
      <c r="M28" s="21">
        <f t="shared" si="5"/>
        <v>19705188</v>
      </c>
      <c r="N28" s="21">
        <f t="shared" si="5"/>
        <v>68610385</v>
      </c>
      <c r="O28" s="21">
        <f t="shared" si="5"/>
        <v>12668547</v>
      </c>
      <c r="P28" s="21">
        <f t="shared" si="5"/>
        <v>19909196</v>
      </c>
      <c r="Q28" s="21">
        <f t="shared" si="5"/>
        <v>20320604</v>
      </c>
      <c r="R28" s="21">
        <f t="shared" si="5"/>
        <v>52898347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173113178</v>
      </c>
      <c r="X28" s="21">
        <f t="shared" si="5"/>
        <v>243203552</v>
      </c>
      <c r="Y28" s="21">
        <f t="shared" si="5"/>
        <v>-70090374</v>
      </c>
      <c r="Z28" s="4">
        <f>+IF(X28&lt;&gt;0,+(Y28/X28)*100,0)</f>
        <v>-28.81963418034289</v>
      </c>
      <c r="AA28" s="19">
        <f>SUM(AA29:AA31)</f>
        <v>336310309</v>
      </c>
    </row>
    <row r="29" spans="1:27" ht="12.75">
      <c r="A29" s="5" t="s">
        <v>32</v>
      </c>
      <c r="B29" s="3"/>
      <c r="C29" s="22">
        <v>59845658</v>
      </c>
      <c r="D29" s="22"/>
      <c r="E29" s="23">
        <v>75154647</v>
      </c>
      <c r="F29" s="24">
        <v>57311491</v>
      </c>
      <c r="G29" s="24">
        <v>3785281</v>
      </c>
      <c r="H29" s="24">
        <v>3967319</v>
      </c>
      <c r="I29" s="24">
        <v>3969299</v>
      </c>
      <c r="J29" s="24">
        <v>11721899</v>
      </c>
      <c r="K29" s="24">
        <v>4073284</v>
      </c>
      <c r="L29" s="24">
        <v>4806777</v>
      </c>
      <c r="M29" s="24">
        <v>4973476</v>
      </c>
      <c r="N29" s="24">
        <v>13853537</v>
      </c>
      <c r="O29" s="24">
        <v>3942028</v>
      </c>
      <c r="P29" s="24">
        <v>5127819</v>
      </c>
      <c r="Q29" s="24">
        <v>3944003</v>
      </c>
      <c r="R29" s="24">
        <v>13013850</v>
      </c>
      <c r="S29" s="24"/>
      <c r="T29" s="24"/>
      <c r="U29" s="24"/>
      <c r="V29" s="24"/>
      <c r="W29" s="24">
        <v>38589286</v>
      </c>
      <c r="X29" s="24">
        <v>41627718</v>
      </c>
      <c r="Y29" s="24">
        <v>-3038432</v>
      </c>
      <c r="Z29" s="6">
        <v>-7.3</v>
      </c>
      <c r="AA29" s="22">
        <v>57311491</v>
      </c>
    </row>
    <row r="30" spans="1:27" ht="12.75">
      <c r="A30" s="5" t="s">
        <v>33</v>
      </c>
      <c r="B30" s="3"/>
      <c r="C30" s="25">
        <v>165166128</v>
      </c>
      <c r="D30" s="25"/>
      <c r="E30" s="26">
        <v>278649908</v>
      </c>
      <c r="F30" s="27">
        <v>261313865</v>
      </c>
      <c r="G30" s="27">
        <v>8972954</v>
      </c>
      <c r="H30" s="27">
        <v>14310839</v>
      </c>
      <c r="I30" s="27">
        <v>14923420</v>
      </c>
      <c r="J30" s="27">
        <v>38207213</v>
      </c>
      <c r="K30" s="27">
        <v>19486862</v>
      </c>
      <c r="L30" s="27">
        <v>16218045</v>
      </c>
      <c r="M30" s="27">
        <v>12575043</v>
      </c>
      <c r="N30" s="27">
        <v>48279950</v>
      </c>
      <c r="O30" s="27">
        <v>8230082</v>
      </c>
      <c r="P30" s="27">
        <v>14393489</v>
      </c>
      <c r="Q30" s="27">
        <v>15906601</v>
      </c>
      <c r="R30" s="27">
        <v>38530172</v>
      </c>
      <c r="S30" s="27"/>
      <c r="T30" s="27"/>
      <c r="U30" s="27"/>
      <c r="V30" s="27"/>
      <c r="W30" s="27">
        <v>125017335</v>
      </c>
      <c r="X30" s="27">
        <v>188451673</v>
      </c>
      <c r="Y30" s="27">
        <v>-63434338</v>
      </c>
      <c r="Z30" s="7">
        <v>-33.66</v>
      </c>
      <c r="AA30" s="25">
        <v>261313865</v>
      </c>
    </row>
    <row r="31" spans="1:27" ht="12.75">
      <c r="A31" s="5" t="s">
        <v>34</v>
      </c>
      <c r="B31" s="3"/>
      <c r="C31" s="22">
        <v>10226893</v>
      </c>
      <c r="D31" s="22"/>
      <c r="E31" s="23">
        <v>13522014</v>
      </c>
      <c r="F31" s="24">
        <v>17684953</v>
      </c>
      <c r="G31" s="24">
        <v>336553</v>
      </c>
      <c r="H31" s="24">
        <v>428492</v>
      </c>
      <c r="I31" s="24">
        <v>910289</v>
      </c>
      <c r="J31" s="24">
        <v>1675334</v>
      </c>
      <c r="K31" s="24">
        <v>1600101</v>
      </c>
      <c r="L31" s="24">
        <v>2720128</v>
      </c>
      <c r="M31" s="24">
        <v>2156669</v>
      </c>
      <c r="N31" s="24">
        <v>6476898</v>
      </c>
      <c r="O31" s="24">
        <v>496437</v>
      </c>
      <c r="P31" s="24">
        <v>387888</v>
      </c>
      <c r="Q31" s="24">
        <v>470000</v>
      </c>
      <c r="R31" s="24">
        <v>1354325</v>
      </c>
      <c r="S31" s="24"/>
      <c r="T31" s="24"/>
      <c r="U31" s="24"/>
      <c r="V31" s="24"/>
      <c r="W31" s="24">
        <v>9506557</v>
      </c>
      <c r="X31" s="24">
        <v>13124161</v>
      </c>
      <c r="Y31" s="24">
        <v>-3617604</v>
      </c>
      <c r="Z31" s="6">
        <v>-27.56</v>
      </c>
      <c r="AA31" s="22">
        <v>17684953</v>
      </c>
    </row>
    <row r="32" spans="1:27" ht="12.75">
      <c r="A32" s="2" t="s">
        <v>35</v>
      </c>
      <c r="B32" s="3"/>
      <c r="C32" s="19">
        <f aca="true" t="shared" si="6" ref="C32:Y32">SUM(C33:C37)</f>
        <v>331840554</v>
      </c>
      <c r="D32" s="19">
        <f>SUM(D33:D37)</f>
        <v>0</v>
      </c>
      <c r="E32" s="20">
        <f t="shared" si="6"/>
        <v>406610254</v>
      </c>
      <c r="F32" s="21">
        <f t="shared" si="6"/>
        <v>413697379</v>
      </c>
      <c r="G32" s="21">
        <f t="shared" si="6"/>
        <v>13409356</v>
      </c>
      <c r="H32" s="21">
        <f t="shared" si="6"/>
        <v>14907042</v>
      </c>
      <c r="I32" s="21">
        <f t="shared" si="6"/>
        <v>17609337</v>
      </c>
      <c r="J32" s="21">
        <f t="shared" si="6"/>
        <v>45925735</v>
      </c>
      <c r="K32" s="21">
        <f t="shared" si="6"/>
        <v>19640951</v>
      </c>
      <c r="L32" s="21">
        <f t="shared" si="6"/>
        <v>21862723</v>
      </c>
      <c r="M32" s="21">
        <f t="shared" si="6"/>
        <v>17748294</v>
      </c>
      <c r="N32" s="21">
        <f t="shared" si="6"/>
        <v>59251968</v>
      </c>
      <c r="O32" s="21">
        <f t="shared" si="6"/>
        <v>21171433</v>
      </c>
      <c r="P32" s="21">
        <f t="shared" si="6"/>
        <v>28994978</v>
      </c>
      <c r="Q32" s="21">
        <f t="shared" si="6"/>
        <v>18082618</v>
      </c>
      <c r="R32" s="21">
        <f t="shared" si="6"/>
        <v>68249029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173426732</v>
      </c>
      <c r="X32" s="21">
        <f t="shared" si="6"/>
        <v>297937917</v>
      </c>
      <c r="Y32" s="21">
        <f t="shared" si="6"/>
        <v>-124511185</v>
      </c>
      <c r="Z32" s="4">
        <f>+IF(X32&lt;&gt;0,+(Y32/X32)*100,0)</f>
        <v>-41.790983253736044</v>
      </c>
      <c r="AA32" s="19">
        <f>SUM(AA33:AA37)</f>
        <v>413697379</v>
      </c>
    </row>
    <row r="33" spans="1:27" ht="12.75">
      <c r="A33" s="5" t="s">
        <v>36</v>
      </c>
      <c r="B33" s="3"/>
      <c r="C33" s="22">
        <v>29242110</v>
      </c>
      <c r="D33" s="22"/>
      <c r="E33" s="23">
        <v>52192847</v>
      </c>
      <c r="F33" s="24">
        <v>55576135</v>
      </c>
      <c r="G33" s="24">
        <v>2675432</v>
      </c>
      <c r="H33" s="24">
        <v>1974732</v>
      </c>
      <c r="I33" s="24">
        <v>2345055</v>
      </c>
      <c r="J33" s="24">
        <v>6995219</v>
      </c>
      <c r="K33" s="24">
        <v>2980585</v>
      </c>
      <c r="L33" s="24">
        <v>3436133</v>
      </c>
      <c r="M33" s="24">
        <v>2333515</v>
      </c>
      <c r="N33" s="24">
        <v>8750233</v>
      </c>
      <c r="O33" s="24">
        <v>2431360</v>
      </c>
      <c r="P33" s="24">
        <v>2554596</v>
      </c>
      <c r="Q33" s="24">
        <v>2586715</v>
      </c>
      <c r="R33" s="24">
        <v>7572671</v>
      </c>
      <c r="S33" s="24"/>
      <c r="T33" s="24"/>
      <c r="U33" s="24"/>
      <c r="V33" s="24"/>
      <c r="W33" s="24">
        <v>23318123</v>
      </c>
      <c r="X33" s="24">
        <v>39794080</v>
      </c>
      <c r="Y33" s="24">
        <v>-16475957</v>
      </c>
      <c r="Z33" s="6">
        <v>-41.4</v>
      </c>
      <c r="AA33" s="22">
        <v>55576135</v>
      </c>
    </row>
    <row r="34" spans="1:27" ht="12.75">
      <c r="A34" s="5" t="s">
        <v>37</v>
      </c>
      <c r="B34" s="3"/>
      <c r="C34" s="22">
        <v>47792129</v>
      </c>
      <c r="D34" s="22"/>
      <c r="E34" s="23">
        <v>48508286</v>
      </c>
      <c r="F34" s="24">
        <v>48217882</v>
      </c>
      <c r="G34" s="24">
        <v>1965018</v>
      </c>
      <c r="H34" s="24">
        <v>2203437</v>
      </c>
      <c r="I34" s="24">
        <v>2576570</v>
      </c>
      <c r="J34" s="24">
        <v>6745025</v>
      </c>
      <c r="K34" s="24">
        <v>2637718</v>
      </c>
      <c r="L34" s="24">
        <v>3896910</v>
      </c>
      <c r="M34" s="24">
        <v>3947690</v>
      </c>
      <c r="N34" s="24">
        <v>10482318</v>
      </c>
      <c r="O34" s="24">
        <v>3648806</v>
      </c>
      <c r="P34" s="24">
        <v>7363096</v>
      </c>
      <c r="Q34" s="24">
        <v>3274001</v>
      </c>
      <c r="R34" s="24">
        <v>14285903</v>
      </c>
      <c r="S34" s="24"/>
      <c r="T34" s="24"/>
      <c r="U34" s="24"/>
      <c r="V34" s="24"/>
      <c r="W34" s="24">
        <v>31513246</v>
      </c>
      <c r="X34" s="24">
        <v>33845930</v>
      </c>
      <c r="Y34" s="24">
        <v>-2332684</v>
      </c>
      <c r="Z34" s="6">
        <v>-6.89</v>
      </c>
      <c r="AA34" s="22">
        <v>48217882</v>
      </c>
    </row>
    <row r="35" spans="1:27" ht="12.75">
      <c r="A35" s="5" t="s">
        <v>38</v>
      </c>
      <c r="B35" s="3"/>
      <c r="C35" s="22">
        <v>224259939</v>
      </c>
      <c r="D35" s="22"/>
      <c r="E35" s="23">
        <v>266265111</v>
      </c>
      <c r="F35" s="24">
        <v>272237774</v>
      </c>
      <c r="G35" s="24">
        <v>7287895</v>
      </c>
      <c r="H35" s="24">
        <v>8829033</v>
      </c>
      <c r="I35" s="24">
        <v>10732694</v>
      </c>
      <c r="J35" s="24">
        <v>26849622</v>
      </c>
      <c r="K35" s="24">
        <v>11765301</v>
      </c>
      <c r="L35" s="24">
        <v>13140647</v>
      </c>
      <c r="M35" s="24">
        <v>9654903</v>
      </c>
      <c r="N35" s="24">
        <v>34560851</v>
      </c>
      <c r="O35" s="24">
        <v>13061304</v>
      </c>
      <c r="P35" s="24">
        <v>15124722</v>
      </c>
      <c r="Q35" s="24">
        <v>10409228</v>
      </c>
      <c r="R35" s="24">
        <v>38595254</v>
      </c>
      <c r="S35" s="24"/>
      <c r="T35" s="24"/>
      <c r="U35" s="24"/>
      <c r="V35" s="24"/>
      <c r="W35" s="24">
        <v>100005727</v>
      </c>
      <c r="X35" s="24">
        <v>197508544</v>
      </c>
      <c r="Y35" s="24">
        <v>-97502817</v>
      </c>
      <c r="Z35" s="6">
        <v>-49.37</v>
      </c>
      <c r="AA35" s="22">
        <v>272237774</v>
      </c>
    </row>
    <row r="36" spans="1:27" ht="12.75">
      <c r="A36" s="5" t="s">
        <v>39</v>
      </c>
      <c r="B36" s="3"/>
      <c r="C36" s="22">
        <v>30546376</v>
      </c>
      <c r="D36" s="22"/>
      <c r="E36" s="23">
        <v>39644010</v>
      </c>
      <c r="F36" s="24">
        <v>37665588</v>
      </c>
      <c r="G36" s="24">
        <v>1481011</v>
      </c>
      <c r="H36" s="24">
        <v>1899840</v>
      </c>
      <c r="I36" s="24">
        <v>1955018</v>
      </c>
      <c r="J36" s="24">
        <v>5335869</v>
      </c>
      <c r="K36" s="24">
        <v>2257347</v>
      </c>
      <c r="L36" s="24">
        <v>1389033</v>
      </c>
      <c r="M36" s="24">
        <v>1812186</v>
      </c>
      <c r="N36" s="24">
        <v>5458566</v>
      </c>
      <c r="O36" s="24">
        <v>2029963</v>
      </c>
      <c r="P36" s="24">
        <v>3952564</v>
      </c>
      <c r="Q36" s="24">
        <v>1812674</v>
      </c>
      <c r="R36" s="24">
        <v>7795201</v>
      </c>
      <c r="S36" s="24"/>
      <c r="T36" s="24"/>
      <c r="U36" s="24"/>
      <c r="V36" s="24"/>
      <c r="W36" s="24">
        <v>18589636</v>
      </c>
      <c r="X36" s="24">
        <v>26789363</v>
      </c>
      <c r="Y36" s="24">
        <v>-8199727</v>
      </c>
      <c r="Z36" s="6">
        <v>-30.61</v>
      </c>
      <c r="AA36" s="22">
        <v>37665588</v>
      </c>
    </row>
    <row r="37" spans="1:27" ht="12.75">
      <c r="A37" s="5" t="s">
        <v>40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/>
      <c r="AA37" s="25"/>
    </row>
    <row r="38" spans="1:27" ht="12.75">
      <c r="A38" s="2" t="s">
        <v>41</v>
      </c>
      <c r="B38" s="8"/>
      <c r="C38" s="19">
        <f aca="true" t="shared" si="7" ref="C38:Y38">SUM(C39:C41)</f>
        <v>159106706</v>
      </c>
      <c r="D38" s="19">
        <f>SUM(D39:D41)</f>
        <v>0</v>
      </c>
      <c r="E38" s="20">
        <f t="shared" si="7"/>
        <v>205955982</v>
      </c>
      <c r="F38" s="21">
        <f t="shared" si="7"/>
        <v>208563167</v>
      </c>
      <c r="G38" s="21">
        <f t="shared" si="7"/>
        <v>10350661</v>
      </c>
      <c r="H38" s="21">
        <f t="shared" si="7"/>
        <v>9429427</v>
      </c>
      <c r="I38" s="21">
        <f t="shared" si="7"/>
        <v>7622407</v>
      </c>
      <c r="J38" s="21">
        <f t="shared" si="7"/>
        <v>27402495</v>
      </c>
      <c r="K38" s="21">
        <f t="shared" si="7"/>
        <v>7973082</v>
      </c>
      <c r="L38" s="21">
        <f t="shared" si="7"/>
        <v>11738080</v>
      </c>
      <c r="M38" s="21">
        <f t="shared" si="7"/>
        <v>8527750</v>
      </c>
      <c r="N38" s="21">
        <f t="shared" si="7"/>
        <v>28238912</v>
      </c>
      <c r="O38" s="21">
        <f t="shared" si="7"/>
        <v>7685091</v>
      </c>
      <c r="P38" s="21">
        <f t="shared" si="7"/>
        <v>36161711</v>
      </c>
      <c r="Q38" s="21">
        <f t="shared" si="7"/>
        <v>12377586</v>
      </c>
      <c r="R38" s="21">
        <f t="shared" si="7"/>
        <v>56224388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111865795</v>
      </c>
      <c r="X38" s="21">
        <f t="shared" si="7"/>
        <v>148613626</v>
      </c>
      <c r="Y38" s="21">
        <f t="shared" si="7"/>
        <v>-36747831</v>
      </c>
      <c r="Z38" s="4">
        <f>+IF(X38&lt;&gt;0,+(Y38/X38)*100,0)</f>
        <v>-24.72709400146121</v>
      </c>
      <c r="AA38" s="19">
        <f>SUM(AA39:AA41)</f>
        <v>208563167</v>
      </c>
    </row>
    <row r="39" spans="1:27" ht="12.75">
      <c r="A39" s="5" t="s">
        <v>42</v>
      </c>
      <c r="B39" s="3"/>
      <c r="C39" s="22">
        <v>61031292</v>
      </c>
      <c r="D39" s="22"/>
      <c r="E39" s="23">
        <v>69190336</v>
      </c>
      <c r="F39" s="24">
        <v>84259811</v>
      </c>
      <c r="G39" s="24">
        <v>8300749</v>
      </c>
      <c r="H39" s="24">
        <v>5946618</v>
      </c>
      <c r="I39" s="24">
        <v>3828436</v>
      </c>
      <c r="J39" s="24">
        <v>18075803</v>
      </c>
      <c r="K39" s="24">
        <v>4108005</v>
      </c>
      <c r="L39" s="24">
        <v>6014001</v>
      </c>
      <c r="M39" s="24">
        <v>4017599</v>
      </c>
      <c r="N39" s="24">
        <v>14139605</v>
      </c>
      <c r="O39" s="24">
        <v>3777328</v>
      </c>
      <c r="P39" s="24">
        <v>5080609</v>
      </c>
      <c r="Q39" s="24">
        <v>4105657</v>
      </c>
      <c r="R39" s="24">
        <v>12963594</v>
      </c>
      <c r="S39" s="24"/>
      <c r="T39" s="24"/>
      <c r="U39" s="24"/>
      <c r="V39" s="24"/>
      <c r="W39" s="24">
        <v>45179002</v>
      </c>
      <c r="X39" s="24">
        <v>61763357</v>
      </c>
      <c r="Y39" s="24">
        <v>-16584355</v>
      </c>
      <c r="Z39" s="6">
        <v>-26.85</v>
      </c>
      <c r="AA39" s="22">
        <v>84259811</v>
      </c>
    </row>
    <row r="40" spans="1:27" ht="12.75">
      <c r="A40" s="5" t="s">
        <v>43</v>
      </c>
      <c r="B40" s="3"/>
      <c r="C40" s="22">
        <v>81577837</v>
      </c>
      <c r="D40" s="22"/>
      <c r="E40" s="23">
        <v>110045177</v>
      </c>
      <c r="F40" s="24">
        <v>100029310</v>
      </c>
      <c r="G40" s="24">
        <v>1266432</v>
      </c>
      <c r="H40" s="24">
        <v>2153284</v>
      </c>
      <c r="I40" s="24">
        <v>2584108</v>
      </c>
      <c r="J40" s="24">
        <v>6003824</v>
      </c>
      <c r="K40" s="24">
        <v>2646098</v>
      </c>
      <c r="L40" s="24">
        <v>4265226</v>
      </c>
      <c r="M40" s="24">
        <v>3455939</v>
      </c>
      <c r="N40" s="24">
        <v>10367263</v>
      </c>
      <c r="O40" s="24">
        <v>2600953</v>
      </c>
      <c r="P40" s="24">
        <v>29340840</v>
      </c>
      <c r="Q40" s="24">
        <v>7043513</v>
      </c>
      <c r="R40" s="24">
        <v>38985306</v>
      </c>
      <c r="S40" s="24"/>
      <c r="T40" s="24"/>
      <c r="U40" s="24"/>
      <c r="V40" s="24"/>
      <c r="W40" s="24">
        <v>55356393</v>
      </c>
      <c r="X40" s="24">
        <v>69084465</v>
      </c>
      <c r="Y40" s="24">
        <v>-13728072</v>
      </c>
      <c r="Z40" s="6">
        <v>-19.87</v>
      </c>
      <c r="AA40" s="22">
        <v>100029310</v>
      </c>
    </row>
    <row r="41" spans="1:27" ht="12.75">
      <c r="A41" s="5" t="s">
        <v>44</v>
      </c>
      <c r="B41" s="3"/>
      <c r="C41" s="22">
        <v>16497577</v>
      </c>
      <c r="D41" s="22"/>
      <c r="E41" s="23">
        <v>26720469</v>
      </c>
      <c r="F41" s="24">
        <v>24274046</v>
      </c>
      <c r="G41" s="24">
        <v>783480</v>
      </c>
      <c r="H41" s="24">
        <v>1329525</v>
      </c>
      <c r="I41" s="24">
        <v>1209863</v>
      </c>
      <c r="J41" s="24">
        <v>3322868</v>
      </c>
      <c r="K41" s="24">
        <v>1218979</v>
      </c>
      <c r="L41" s="24">
        <v>1458853</v>
      </c>
      <c r="M41" s="24">
        <v>1054212</v>
      </c>
      <c r="N41" s="24">
        <v>3732044</v>
      </c>
      <c r="O41" s="24">
        <v>1306810</v>
      </c>
      <c r="P41" s="24">
        <v>1740262</v>
      </c>
      <c r="Q41" s="24">
        <v>1228416</v>
      </c>
      <c r="R41" s="24">
        <v>4275488</v>
      </c>
      <c r="S41" s="24"/>
      <c r="T41" s="24"/>
      <c r="U41" s="24"/>
      <c r="V41" s="24"/>
      <c r="W41" s="24">
        <v>11330400</v>
      </c>
      <c r="X41" s="24">
        <v>17765804</v>
      </c>
      <c r="Y41" s="24">
        <v>-6435404</v>
      </c>
      <c r="Z41" s="6">
        <v>-36.22</v>
      </c>
      <c r="AA41" s="22">
        <v>24274046</v>
      </c>
    </row>
    <row r="42" spans="1:27" ht="12.75">
      <c r="A42" s="2" t="s">
        <v>45</v>
      </c>
      <c r="B42" s="8"/>
      <c r="C42" s="19">
        <f aca="true" t="shared" si="8" ref="C42:Y42">SUM(C43:C46)</f>
        <v>756375852</v>
      </c>
      <c r="D42" s="19">
        <f>SUM(D43:D46)</f>
        <v>0</v>
      </c>
      <c r="E42" s="20">
        <f t="shared" si="8"/>
        <v>828353918</v>
      </c>
      <c r="F42" s="21">
        <f t="shared" si="8"/>
        <v>883045121</v>
      </c>
      <c r="G42" s="21">
        <f t="shared" si="8"/>
        <v>11851764</v>
      </c>
      <c r="H42" s="21">
        <f t="shared" si="8"/>
        <v>72552872</v>
      </c>
      <c r="I42" s="21">
        <f t="shared" si="8"/>
        <v>75306679</v>
      </c>
      <c r="J42" s="21">
        <f t="shared" si="8"/>
        <v>159711315</v>
      </c>
      <c r="K42" s="21">
        <f t="shared" si="8"/>
        <v>60543503</v>
      </c>
      <c r="L42" s="21">
        <f t="shared" si="8"/>
        <v>54634974</v>
      </c>
      <c r="M42" s="21">
        <f t="shared" si="8"/>
        <v>69874840</v>
      </c>
      <c r="N42" s="21">
        <f t="shared" si="8"/>
        <v>185053317</v>
      </c>
      <c r="O42" s="21">
        <f t="shared" si="8"/>
        <v>47617130</v>
      </c>
      <c r="P42" s="21">
        <f t="shared" si="8"/>
        <v>105194848</v>
      </c>
      <c r="Q42" s="21">
        <f t="shared" si="8"/>
        <v>56364821</v>
      </c>
      <c r="R42" s="21">
        <f t="shared" si="8"/>
        <v>209176799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553941431</v>
      </c>
      <c r="X42" s="21">
        <f t="shared" si="8"/>
        <v>637490430</v>
      </c>
      <c r="Y42" s="21">
        <f t="shared" si="8"/>
        <v>-83548999</v>
      </c>
      <c r="Z42" s="4">
        <f>+IF(X42&lt;&gt;0,+(Y42/X42)*100,0)</f>
        <v>-13.105922076351797</v>
      </c>
      <c r="AA42" s="19">
        <f>SUM(AA43:AA46)</f>
        <v>883045121</v>
      </c>
    </row>
    <row r="43" spans="1:27" ht="12.75">
      <c r="A43" s="5" t="s">
        <v>46</v>
      </c>
      <c r="B43" s="3"/>
      <c r="C43" s="22">
        <v>440699002</v>
      </c>
      <c r="D43" s="22"/>
      <c r="E43" s="23">
        <v>450275238</v>
      </c>
      <c r="F43" s="24">
        <v>502323055</v>
      </c>
      <c r="G43" s="24">
        <v>2129578</v>
      </c>
      <c r="H43" s="24">
        <v>57732863</v>
      </c>
      <c r="I43" s="24">
        <v>58658607</v>
      </c>
      <c r="J43" s="24">
        <v>118521048</v>
      </c>
      <c r="K43" s="24">
        <v>37223143</v>
      </c>
      <c r="L43" s="24">
        <v>36718042</v>
      </c>
      <c r="M43" s="24">
        <v>35806191</v>
      </c>
      <c r="N43" s="24">
        <v>109747376</v>
      </c>
      <c r="O43" s="24">
        <v>30864814</v>
      </c>
      <c r="P43" s="24">
        <v>55289066</v>
      </c>
      <c r="Q43" s="24">
        <v>34753852</v>
      </c>
      <c r="R43" s="24">
        <v>120907732</v>
      </c>
      <c r="S43" s="24"/>
      <c r="T43" s="24"/>
      <c r="U43" s="24"/>
      <c r="V43" s="24"/>
      <c r="W43" s="24">
        <v>349176156</v>
      </c>
      <c r="X43" s="24">
        <v>372312788</v>
      </c>
      <c r="Y43" s="24">
        <v>-23136632</v>
      </c>
      <c r="Z43" s="6">
        <v>-6.21</v>
      </c>
      <c r="AA43" s="22">
        <v>502323055</v>
      </c>
    </row>
    <row r="44" spans="1:27" ht="12.75">
      <c r="A44" s="5" t="s">
        <v>47</v>
      </c>
      <c r="B44" s="3"/>
      <c r="C44" s="22">
        <v>126734687</v>
      </c>
      <c r="D44" s="22"/>
      <c r="E44" s="23">
        <v>161896238</v>
      </c>
      <c r="F44" s="24">
        <v>154123812</v>
      </c>
      <c r="G44" s="24">
        <v>2557260</v>
      </c>
      <c r="H44" s="24">
        <v>2923014</v>
      </c>
      <c r="I44" s="24">
        <v>5170123</v>
      </c>
      <c r="J44" s="24">
        <v>10650397</v>
      </c>
      <c r="K44" s="24">
        <v>8410030</v>
      </c>
      <c r="L44" s="24">
        <v>3860313</v>
      </c>
      <c r="M44" s="24">
        <v>21827746</v>
      </c>
      <c r="N44" s="24">
        <v>34098089</v>
      </c>
      <c r="O44" s="24">
        <v>-6420128</v>
      </c>
      <c r="P44" s="24">
        <v>20374108</v>
      </c>
      <c r="Q44" s="24">
        <v>6293891</v>
      </c>
      <c r="R44" s="24">
        <v>20247871</v>
      </c>
      <c r="S44" s="24"/>
      <c r="T44" s="24"/>
      <c r="U44" s="24"/>
      <c r="V44" s="24"/>
      <c r="W44" s="24">
        <v>64996357</v>
      </c>
      <c r="X44" s="24">
        <v>105796746</v>
      </c>
      <c r="Y44" s="24">
        <v>-40800389</v>
      </c>
      <c r="Z44" s="6">
        <v>-38.56</v>
      </c>
      <c r="AA44" s="22">
        <v>154123812</v>
      </c>
    </row>
    <row r="45" spans="1:27" ht="12.75">
      <c r="A45" s="5" t="s">
        <v>48</v>
      </c>
      <c r="B45" s="3"/>
      <c r="C45" s="25">
        <v>109095676</v>
      </c>
      <c r="D45" s="25"/>
      <c r="E45" s="26">
        <v>127648513</v>
      </c>
      <c r="F45" s="27">
        <v>133437040</v>
      </c>
      <c r="G45" s="27">
        <v>5157222</v>
      </c>
      <c r="H45" s="27">
        <v>6085280</v>
      </c>
      <c r="I45" s="27">
        <v>6364548</v>
      </c>
      <c r="J45" s="27">
        <v>17607050</v>
      </c>
      <c r="K45" s="27">
        <v>7988133</v>
      </c>
      <c r="L45" s="27">
        <v>6986893</v>
      </c>
      <c r="M45" s="27">
        <v>7001037</v>
      </c>
      <c r="N45" s="27">
        <v>21976063</v>
      </c>
      <c r="O45" s="27">
        <v>15796956</v>
      </c>
      <c r="P45" s="27">
        <v>18644159</v>
      </c>
      <c r="Q45" s="27">
        <v>7050335</v>
      </c>
      <c r="R45" s="27">
        <v>41491450</v>
      </c>
      <c r="S45" s="27"/>
      <c r="T45" s="27"/>
      <c r="U45" s="27"/>
      <c r="V45" s="27"/>
      <c r="W45" s="27">
        <v>81074563</v>
      </c>
      <c r="X45" s="27">
        <v>91903792</v>
      </c>
      <c r="Y45" s="27">
        <v>-10829229</v>
      </c>
      <c r="Z45" s="7">
        <v>-11.78</v>
      </c>
      <c r="AA45" s="25">
        <v>133437040</v>
      </c>
    </row>
    <row r="46" spans="1:27" ht="12.75">
      <c r="A46" s="5" t="s">
        <v>49</v>
      </c>
      <c r="B46" s="3"/>
      <c r="C46" s="22">
        <v>79846487</v>
      </c>
      <c r="D46" s="22"/>
      <c r="E46" s="23">
        <v>88533929</v>
      </c>
      <c r="F46" s="24">
        <v>93161214</v>
      </c>
      <c r="G46" s="24">
        <v>2007704</v>
      </c>
      <c r="H46" s="24">
        <v>5811715</v>
      </c>
      <c r="I46" s="24">
        <v>5113401</v>
      </c>
      <c r="J46" s="24">
        <v>12932820</v>
      </c>
      <c r="K46" s="24">
        <v>6922197</v>
      </c>
      <c r="L46" s="24">
        <v>7069726</v>
      </c>
      <c r="M46" s="24">
        <v>5239866</v>
      </c>
      <c r="N46" s="24">
        <v>19231789</v>
      </c>
      <c r="O46" s="24">
        <v>7375488</v>
      </c>
      <c r="P46" s="24">
        <v>10887515</v>
      </c>
      <c r="Q46" s="24">
        <v>8266743</v>
      </c>
      <c r="R46" s="24">
        <v>26529746</v>
      </c>
      <c r="S46" s="24"/>
      <c r="T46" s="24"/>
      <c r="U46" s="24"/>
      <c r="V46" s="24"/>
      <c r="W46" s="24">
        <v>58694355</v>
      </c>
      <c r="X46" s="24">
        <v>67477104</v>
      </c>
      <c r="Y46" s="24">
        <v>-8782749</v>
      </c>
      <c r="Z46" s="6">
        <v>-13.02</v>
      </c>
      <c r="AA46" s="22">
        <v>93161214</v>
      </c>
    </row>
    <row r="47" spans="1:27" ht="12.75">
      <c r="A47" s="2" t="s">
        <v>50</v>
      </c>
      <c r="B47" s="8" t="s">
        <v>51</v>
      </c>
      <c r="C47" s="19"/>
      <c r="D47" s="19"/>
      <c r="E47" s="20"/>
      <c r="F47" s="21">
        <v>396108</v>
      </c>
      <c r="G47" s="21"/>
      <c r="H47" s="21"/>
      <c r="I47" s="21"/>
      <c r="J47" s="21"/>
      <c r="K47" s="21"/>
      <c r="L47" s="21"/>
      <c r="M47" s="21"/>
      <c r="N47" s="21"/>
      <c r="O47" s="21">
        <v>40210</v>
      </c>
      <c r="P47" s="21">
        <v>27440</v>
      </c>
      <c r="Q47" s="21">
        <v>27440</v>
      </c>
      <c r="R47" s="21">
        <v>95090</v>
      </c>
      <c r="S47" s="21"/>
      <c r="T47" s="21"/>
      <c r="U47" s="21"/>
      <c r="V47" s="21"/>
      <c r="W47" s="21">
        <v>95090</v>
      </c>
      <c r="X47" s="21">
        <v>229266</v>
      </c>
      <c r="Y47" s="21">
        <v>-134176</v>
      </c>
      <c r="Z47" s="4">
        <v>-58.52</v>
      </c>
      <c r="AA47" s="19">
        <v>396108</v>
      </c>
    </row>
    <row r="48" spans="1:27" ht="12.75">
      <c r="A48" s="9" t="s">
        <v>55</v>
      </c>
      <c r="B48" s="10" t="s">
        <v>56</v>
      </c>
      <c r="C48" s="40">
        <f aca="true" t="shared" si="9" ref="C48:Y48">+C28+C32+C38+C42+C47</f>
        <v>1482561791</v>
      </c>
      <c r="D48" s="40">
        <f>+D28+D32+D38+D42+D47</f>
        <v>0</v>
      </c>
      <c r="E48" s="41">
        <f t="shared" si="9"/>
        <v>1808246723</v>
      </c>
      <c r="F48" s="42">
        <f t="shared" si="9"/>
        <v>1842012084</v>
      </c>
      <c r="G48" s="42">
        <f t="shared" si="9"/>
        <v>48706569</v>
      </c>
      <c r="H48" s="42">
        <f t="shared" si="9"/>
        <v>115595991</v>
      </c>
      <c r="I48" s="42">
        <f t="shared" si="9"/>
        <v>120341431</v>
      </c>
      <c r="J48" s="42">
        <f t="shared" si="9"/>
        <v>284643991</v>
      </c>
      <c r="K48" s="42">
        <f t="shared" si="9"/>
        <v>113317783</v>
      </c>
      <c r="L48" s="42">
        <f t="shared" si="9"/>
        <v>111980727</v>
      </c>
      <c r="M48" s="42">
        <f t="shared" si="9"/>
        <v>115856072</v>
      </c>
      <c r="N48" s="42">
        <f t="shared" si="9"/>
        <v>341154582</v>
      </c>
      <c r="O48" s="42">
        <f t="shared" si="9"/>
        <v>89182411</v>
      </c>
      <c r="P48" s="42">
        <f t="shared" si="9"/>
        <v>190288173</v>
      </c>
      <c r="Q48" s="42">
        <f t="shared" si="9"/>
        <v>107173069</v>
      </c>
      <c r="R48" s="42">
        <f t="shared" si="9"/>
        <v>386643653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1012442226</v>
      </c>
      <c r="X48" s="42">
        <f t="shared" si="9"/>
        <v>1327474791</v>
      </c>
      <c r="Y48" s="42">
        <f t="shared" si="9"/>
        <v>-315032565</v>
      </c>
      <c r="Z48" s="43">
        <f>+IF(X48&lt;&gt;0,+(Y48/X48)*100,0)</f>
        <v>-23.7317173279564</v>
      </c>
      <c r="AA48" s="40">
        <f>+AA28+AA32+AA38+AA42+AA47</f>
        <v>1842012084</v>
      </c>
    </row>
    <row r="49" spans="1:27" ht="12.75">
      <c r="A49" s="14" t="s">
        <v>76</v>
      </c>
      <c r="B49" s="15"/>
      <c r="C49" s="44">
        <f aca="true" t="shared" si="10" ref="C49:Y49">+C25-C48</f>
        <v>123581955</v>
      </c>
      <c r="D49" s="44">
        <f>+D25-D48</f>
        <v>0</v>
      </c>
      <c r="E49" s="45">
        <f t="shared" si="10"/>
        <v>111488064</v>
      </c>
      <c r="F49" s="46">
        <f t="shared" si="10"/>
        <v>110915077</v>
      </c>
      <c r="G49" s="46">
        <f t="shared" si="10"/>
        <v>213109348</v>
      </c>
      <c r="H49" s="46">
        <f t="shared" si="10"/>
        <v>-5944015</v>
      </c>
      <c r="I49" s="46">
        <f t="shared" si="10"/>
        <v>-8472632</v>
      </c>
      <c r="J49" s="46">
        <f t="shared" si="10"/>
        <v>198692701</v>
      </c>
      <c r="K49" s="46">
        <f t="shared" si="10"/>
        <v>-3661716</v>
      </c>
      <c r="L49" s="46">
        <f t="shared" si="10"/>
        <v>62796798</v>
      </c>
      <c r="M49" s="46">
        <f t="shared" si="10"/>
        <v>28864878</v>
      </c>
      <c r="N49" s="46">
        <f t="shared" si="10"/>
        <v>87999960</v>
      </c>
      <c r="O49" s="46">
        <f t="shared" si="10"/>
        <v>38232741</v>
      </c>
      <c r="P49" s="46">
        <f t="shared" si="10"/>
        <v>-68238563</v>
      </c>
      <c r="Q49" s="46">
        <f t="shared" si="10"/>
        <v>25327608</v>
      </c>
      <c r="R49" s="46">
        <f t="shared" si="10"/>
        <v>-4678214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282014447</v>
      </c>
      <c r="X49" s="46">
        <f>IF(F25=F48,0,X25-X48)</f>
        <v>166928553</v>
      </c>
      <c r="Y49" s="46">
        <f t="shared" si="10"/>
        <v>115085894</v>
      </c>
      <c r="Z49" s="47">
        <f>+IF(X49&lt;&gt;0,+(Y49/X49)*100,0)</f>
        <v>68.9432047014749</v>
      </c>
      <c r="AA49" s="44">
        <f>+AA25-AA48</f>
        <v>110915077</v>
      </c>
    </row>
    <row r="50" spans="1:27" ht="12.75">
      <c r="A50" s="16" t="s">
        <v>77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2.75">
      <c r="A51" s="17" t="s">
        <v>78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2.75">
      <c r="A52" s="18" t="s">
        <v>79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2.75">
      <c r="A53" s="17" t="s">
        <v>80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81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2.7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2.7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2.7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2.7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2.7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2.7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cellComments="atEnd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53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82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/>
      <c r="C3" s="32" t="s">
        <v>6</v>
      </c>
      <c r="D3" s="32" t="s">
        <v>6</v>
      </c>
      <c r="E3" s="33" t="s">
        <v>7</v>
      </c>
      <c r="F3" s="34" t="s">
        <v>8</v>
      </c>
      <c r="G3" s="34" t="s">
        <v>9</v>
      </c>
      <c r="H3" s="34" t="s">
        <v>10</v>
      </c>
      <c r="I3" s="34" t="s">
        <v>11</v>
      </c>
      <c r="J3" s="34" t="s">
        <v>12</v>
      </c>
      <c r="K3" s="34" t="s">
        <v>13</v>
      </c>
      <c r="L3" s="34" t="s">
        <v>14</v>
      </c>
      <c r="M3" s="34" t="s">
        <v>15</v>
      </c>
      <c r="N3" s="34" t="s">
        <v>16</v>
      </c>
      <c r="O3" s="34" t="s">
        <v>17</v>
      </c>
      <c r="P3" s="34" t="s">
        <v>18</v>
      </c>
      <c r="Q3" s="34" t="s">
        <v>19</v>
      </c>
      <c r="R3" s="34" t="s">
        <v>20</v>
      </c>
      <c r="S3" s="34" t="s">
        <v>21</v>
      </c>
      <c r="T3" s="34" t="s">
        <v>22</v>
      </c>
      <c r="U3" s="34" t="s">
        <v>23</v>
      </c>
      <c r="V3" s="34" t="s">
        <v>24</v>
      </c>
      <c r="W3" s="34" t="s">
        <v>25</v>
      </c>
      <c r="X3" s="34" t="s">
        <v>26</v>
      </c>
      <c r="Y3" s="34" t="s">
        <v>27</v>
      </c>
      <c r="Z3" s="34" t="s">
        <v>28</v>
      </c>
      <c r="AA3" s="35" t="s">
        <v>29</v>
      </c>
    </row>
    <row r="4" spans="1:27" ht="12.75">
      <c r="A4" s="12" t="s">
        <v>30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2.75">
      <c r="A5" s="2" t="s">
        <v>31</v>
      </c>
      <c r="B5" s="3"/>
      <c r="C5" s="19">
        <f aca="true" t="shared" si="0" ref="C5:Y5">SUM(C6:C8)</f>
        <v>1090522485</v>
      </c>
      <c r="D5" s="19">
        <f>SUM(D6:D8)</f>
        <v>0</v>
      </c>
      <c r="E5" s="20">
        <f t="shared" si="0"/>
        <v>1315825548</v>
      </c>
      <c r="F5" s="21">
        <f t="shared" si="0"/>
        <v>1380825548</v>
      </c>
      <c r="G5" s="21">
        <f t="shared" si="0"/>
        <v>243738888</v>
      </c>
      <c r="H5" s="21">
        <f t="shared" si="0"/>
        <v>55031670</v>
      </c>
      <c r="I5" s="21">
        <f t="shared" si="0"/>
        <v>41850442</v>
      </c>
      <c r="J5" s="21">
        <f t="shared" si="0"/>
        <v>340621000</v>
      </c>
      <c r="K5" s="21">
        <f t="shared" si="0"/>
        <v>64508437</v>
      </c>
      <c r="L5" s="21">
        <f t="shared" si="0"/>
        <v>51405188</v>
      </c>
      <c r="M5" s="21">
        <f t="shared" si="0"/>
        <v>188185514</v>
      </c>
      <c r="N5" s="21">
        <f t="shared" si="0"/>
        <v>304099139</v>
      </c>
      <c r="O5" s="21">
        <f t="shared" si="0"/>
        <v>36749357</v>
      </c>
      <c r="P5" s="21">
        <f t="shared" si="0"/>
        <v>40630152</v>
      </c>
      <c r="Q5" s="21">
        <f t="shared" si="0"/>
        <v>240987340</v>
      </c>
      <c r="R5" s="21">
        <f t="shared" si="0"/>
        <v>318366849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963086988</v>
      </c>
      <c r="X5" s="21">
        <f t="shared" si="0"/>
        <v>1035618930</v>
      </c>
      <c r="Y5" s="21">
        <f t="shared" si="0"/>
        <v>-72531942</v>
      </c>
      <c r="Z5" s="4">
        <f>+IF(X5&lt;&gt;0,+(Y5/X5)*100,0)</f>
        <v>-7.003728871584068</v>
      </c>
      <c r="AA5" s="19">
        <f>SUM(AA6:AA8)</f>
        <v>1380825548</v>
      </c>
    </row>
    <row r="6" spans="1:27" ht="12.75">
      <c r="A6" s="5" t="s">
        <v>32</v>
      </c>
      <c r="B6" s="3"/>
      <c r="C6" s="22">
        <v>613634335</v>
      </c>
      <c r="D6" s="22"/>
      <c r="E6" s="23">
        <v>736948000</v>
      </c>
      <c r="F6" s="24">
        <v>736948000</v>
      </c>
      <c r="G6" s="24">
        <v>210174000</v>
      </c>
      <c r="H6" s="24">
        <v>20421000</v>
      </c>
      <c r="I6" s="24">
        <v>8063811</v>
      </c>
      <c r="J6" s="24">
        <v>238658811</v>
      </c>
      <c r="K6" s="24">
        <v>29739000</v>
      </c>
      <c r="L6" s="24">
        <v>17183000</v>
      </c>
      <c r="M6" s="24">
        <v>155112000</v>
      </c>
      <c r="N6" s="24">
        <v>202034000</v>
      </c>
      <c r="O6" s="24">
        <v>2064990</v>
      </c>
      <c r="P6" s="24">
        <v>5591000</v>
      </c>
      <c r="Q6" s="24">
        <v>208372000</v>
      </c>
      <c r="R6" s="24">
        <v>216027990</v>
      </c>
      <c r="S6" s="24"/>
      <c r="T6" s="24"/>
      <c r="U6" s="24"/>
      <c r="V6" s="24"/>
      <c r="W6" s="24">
        <v>656720801</v>
      </c>
      <c r="X6" s="24">
        <v>552710979</v>
      </c>
      <c r="Y6" s="24">
        <v>104009822</v>
      </c>
      <c r="Z6" s="6">
        <v>18.82</v>
      </c>
      <c r="AA6" s="22">
        <v>736948000</v>
      </c>
    </row>
    <row r="7" spans="1:27" ht="12.75">
      <c r="A7" s="5" t="s">
        <v>33</v>
      </c>
      <c r="B7" s="3"/>
      <c r="C7" s="25">
        <v>476888150</v>
      </c>
      <c r="D7" s="25"/>
      <c r="E7" s="26">
        <v>578877548</v>
      </c>
      <c r="F7" s="27">
        <v>643877548</v>
      </c>
      <c r="G7" s="27">
        <v>33564888</v>
      </c>
      <c r="H7" s="27">
        <v>34610670</v>
      </c>
      <c r="I7" s="27">
        <v>33786631</v>
      </c>
      <c r="J7" s="27">
        <v>101962189</v>
      </c>
      <c r="K7" s="27">
        <v>34769437</v>
      </c>
      <c r="L7" s="27">
        <v>34222188</v>
      </c>
      <c r="M7" s="27">
        <v>33073514</v>
      </c>
      <c r="N7" s="27">
        <v>102065139</v>
      </c>
      <c r="O7" s="27">
        <v>34684367</v>
      </c>
      <c r="P7" s="27">
        <v>35039152</v>
      </c>
      <c r="Q7" s="27">
        <v>32615340</v>
      </c>
      <c r="R7" s="27">
        <v>102338859</v>
      </c>
      <c r="S7" s="27"/>
      <c r="T7" s="27"/>
      <c r="U7" s="27"/>
      <c r="V7" s="27"/>
      <c r="W7" s="27">
        <v>306366187</v>
      </c>
      <c r="X7" s="27">
        <v>482907951</v>
      </c>
      <c r="Y7" s="27">
        <v>-176541764</v>
      </c>
      <c r="Z7" s="7">
        <v>-36.56</v>
      </c>
      <c r="AA7" s="25">
        <v>643877548</v>
      </c>
    </row>
    <row r="8" spans="1:27" ht="12.75">
      <c r="A8" s="5" t="s">
        <v>34</v>
      </c>
      <c r="B8" s="3"/>
      <c r="C8" s="22"/>
      <c r="D8" s="22"/>
      <c r="E8" s="23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6"/>
      <c r="AA8" s="22"/>
    </row>
    <row r="9" spans="1:27" ht="12.75">
      <c r="A9" s="2" t="s">
        <v>35</v>
      </c>
      <c r="B9" s="3"/>
      <c r="C9" s="19">
        <f aca="true" t="shared" si="1" ref="C9:Y9">SUM(C10:C14)</f>
        <v>12533831</v>
      </c>
      <c r="D9" s="19">
        <f>SUM(D10:D14)</f>
        <v>0</v>
      </c>
      <c r="E9" s="20">
        <f t="shared" si="1"/>
        <v>41876131</v>
      </c>
      <c r="F9" s="21">
        <f t="shared" si="1"/>
        <v>41876131</v>
      </c>
      <c r="G9" s="21">
        <f t="shared" si="1"/>
        <v>525112</v>
      </c>
      <c r="H9" s="21">
        <f t="shared" si="1"/>
        <v>715151</v>
      </c>
      <c r="I9" s="21">
        <f t="shared" si="1"/>
        <v>653691</v>
      </c>
      <c r="J9" s="21">
        <f t="shared" si="1"/>
        <v>1893954</v>
      </c>
      <c r="K9" s="21">
        <f t="shared" si="1"/>
        <v>397793</v>
      </c>
      <c r="L9" s="21">
        <f t="shared" si="1"/>
        <v>391428</v>
      </c>
      <c r="M9" s="21">
        <f t="shared" si="1"/>
        <v>706334</v>
      </c>
      <c r="N9" s="21">
        <f t="shared" si="1"/>
        <v>1495555</v>
      </c>
      <c r="O9" s="21">
        <f t="shared" si="1"/>
        <v>435111</v>
      </c>
      <c r="P9" s="21">
        <f t="shared" si="1"/>
        <v>440175</v>
      </c>
      <c r="Q9" s="21">
        <f t="shared" si="1"/>
        <v>338937</v>
      </c>
      <c r="R9" s="21">
        <f t="shared" si="1"/>
        <v>1214223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4603732</v>
      </c>
      <c r="X9" s="21">
        <f t="shared" si="1"/>
        <v>31407057</v>
      </c>
      <c r="Y9" s="21">
        <f t="shared" si="1"/>
        <v>-26803325</v>
      </c>
      <c r="Z9" s="4">
        <f>+IF(X9&lt;&gt;0,+(Y9/X9)*100,0)</f>
        <v>-85.3417274977404</v>
      </c>
      <c r="AA9" s="19">
        <f>SUM(AA10:AA14)</f>
        <v>41876131</v>
      </c>
    </row>
    <row r="10" spans="1:27" ht="12.75">
      <c r="A10" s="5" t="s">
        <v>36</v>
      </c>
      <c r="B10" s="3"/>
      <c r="C10" s="22">
        <v>1573853</v>
      </c>
      <c r="D10" s="22"/>
      <c r="E10" s="23">
        <v>10994527</v>
      </c>
      <c r="F10" s="24">
        <v>10994527</v>
      </c>
      <c r="G10" s="24">
        <v>141462</v>
      </c>
      <c r="H10" s="24">
        <v>136842</v>
      </c>
      <c r="I10" s="24">
        <v>124457</v>
      </c>
      <c r="J10" s="24">
        <v>402761</v>
      </c>
      <c r="K10" s="24">
        <v>128350</v>
      </c>
      <c r="L10" s="24">
        <v>131609</v>
      </c>
      <c r="M10" s="24">
        <v>54428</v>
      </c>
      <c r="N10" s="24">
        <v>314387</v>
      </c>
      <c r="O10" s="24">
        <v>174658</v>
      </c>
      <c r="P10" s="24">
        <v>148707</v>
      </c>
      <c r="Q10" s="24">
        <v>171610</v>
      </c>
      <c r="R10" s="24">
        <v>494975</v>
      </c>
      <c r="S10" s="24"/>
      <c r="T10" s="24"/>
      <c r="U10" s="24"/>
      <c r="V10" s="24"/>
      <c r="W10" s="24">
        <v>1212123</v>
      </c>
      <c r="X10" s="24">
        <v>8245881</v>
      </c>
      <c r="Y10" s="24">
        <v>-7033758</v>
      </c>
      <c r="Z10" s="6">
        <v>-85.3</v>
      </c>
      <c r="AA10" s="22">
        <v>10994527</v>
      </c>
    </row>
    <row r="11" spans="1:27" ht="12.75">
      <c r="A11" s="5" t="s">
        <v>37</v>
      </c>
      <c r="B11" s="3"/>
      <c r="C11" s="22">
        <v>851293</v>
      </c>
      <c r="D11" s="22"/>
      <c r="E11" s="23">
        <v>4261320</v>
      </c>
      <c r="F11" s="24">
        <v>4261320</v>
      </c>
      <c r="G11" s="24">
        <v>22761</v>
      </c>
      <c r="H11" s="24">
        <v>25062</v>
      </c>
      <c r="I11" s="24">
        <v>26599</v>
      </c>
      <c r="J11" s="24">
        <v>74422</v>
      </c>
      <c r="K11" s="24">
        <v>28924</v>
      </c>
      <c r="L11" s="24">
        <v>38257</v>
      </c>
      <c r="M11" s="24">
        <v>434854</v>
      </c>
      <c r="N11" s="24">
        <v>502035</v>
      </c>
      <c r="O11" s="24">
        <v>18948</v>
      </c>
      <c r="P11" s="24">
        <v>24210</v>
      </c>
      <c r="Q11" s="24">
        <v>12351</v>
      </c>
      <c r="R11" s="24">
        <v>55509</v>
      </c>
      <c r="S11" s="24"/>
      <c r="T11" s="24"/>
      <c r="U11" s="24"/>
      <c r="V11" s="24"/>
      <c r="W11" s="24">
        <v>631966</v>
      </c>
      <c r="X11" s="24">
        <v>3195981</v>
      </c>
      <c r="Y11" s="24">
        <v>-2564015</v>
      </c>
      <c r="Z11" s="6">
        <v>-80.23</v>
      </c>
      <c r="AA11" s="22">
        <v>4261320</v>
      </c>
    </row>
    <row r="12" spans="1:27" ht="12.75">
      <c r="A12" s="5" t="s">
        <v>38</v>
      </c>
      <c r="B12" s="3"/>
      <c r="C12" s="22">
        <v>10108685</v>
      </c>
      <c r="D12" s="22"/>
      <c r="E12" s="23">
        <v>26620284</v>
      </c>
      <c r="F12" s="24">
        <v>26620284</v>
      </c>
      <c r="G12" s="24">
        <v>360889</v>
      </c>
      <c r="H12" s="24">
        <v>553247</v>
      </c>
      <c r="I12" s="24">
        <v>502635</v>
      </c>
      <c r="J12" s="24">
        <v>1416771</v>
      </c>
      <c r="K12" s="24">
        <v>240519</v>
      </c>
      <c r="L12" s="24">
        <v>221562</v>
      </c>
      <c r="M12" s="24">
        <v>217052</v>
      </c>
      <c r="N12" s="24">
        <v>679133</v>
      </c>
      <c r="O12" s="24">
        <v>241505</v>
      </c>
      <c r="P12" s="24">
        <v>267258</v>
      </c>
      <c r="Q12" s="24">
        <v>154976</v>
      </c>
      <c r="R12" s="24">
        <v>663739</v>
      </c>
      <c r="S12" s="24"/>
      <c r="T12" s="24"/>
      <c r="U12" s="24"/>
      <c r="V12" s="24"/>
      <c r="W12" s="24">
        <v>2759643</v>
      </c>
      <c r="X12" s="24">
        <v>19965195</v>
      </c>
      <c r="Y12" s="24">
        <v>-17205552</v>
      </c>
      <c r="Z12" s="6">
        <v>-86.18</v>
      </c>
      <c r="AA12" s="22">
        <v>26620284</v>
      </c>
    </row>
    <row r="13" spans="1:27" ht="12.75">
      <c r="A13" s="5" t="s">
        <v>39</v>
      </c>
      <c r="B13" s="3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/>
      <c r="AA13" s="22"/>
    </row>
    <row r="14" spans="1:27" ht="12.75">
      <c r="A14" s="5" t="s">
        <v>40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/>
      <c r="AA14" s="25"/>
    </row>
    <row r="15" spans="1:27" ht="12.75">
      <c r="A15" s="2" t="s">
        <v>41</v>
      </c>
      <c r="B15" s="8"/>
      <c r="C15" s="19">
        <f aca="true" t="shared" si="2" ref="C15:Y15">SUM(C16:C18)</f>
        <v>-115884</v>
      </c>
      <c r="D15" s="19">
        <f>SUM(D16:D18)</f>
        <v>0</v>
      </c>
      <c r="E15" s="20">
        <f t="shared" si="2"/>
        <v>0</v>
      </c>
      <c r="F15" s="21">
        <f t="shared" si="2"/>
        <v>0</v>
      </c>
      <c r="G15" s="21">
        <f t="shared" si="2"/>
        <v>468</v>
      </c>
      <c r="H15" s="21">
        <f t="shared" si="2"/>
        <v>743</v>
      </c>
      <c r="I15" s="21">
        <f t="shared" si="2"/>
        <v>3477</v>
      </c>
      <c r="J15" s="21">
        <f t="shared" si="2"/>
        <v>4688</v>
      </c>
      <c r="K15" s="21">
        <f t="shared" si="2"/>
        <v>1076</v>
      </c>
      <c r="L15" s="21">
        <f t="shared" si="2"/>
        <v>2081</v>
      </c>
      <c r="M15" s="21">
        <f t="shared" si="2"/>
        <v>533</v>
      </c>
      <c r="N15" s="21">
        <f t="shared" si="2"/>
        <v>3690</v>
      </c>
      <c r="O15" s="21">
        <f t="shared" si="2"/>
        <v>1672</v>
      </c>
      <c r="P15" s="21">
        <f t="shared" si="2"/>
        <v>1396</v>
      </c>
      <c r="Q15" s="21">
        <f t="shared" si="2"/>
        <v>1076</v>
      </c>
      <c r="R15" s="21">
        <f t="shared" si="2"/>
        <v>4144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12522</v>
      </c>
      <c r="X15" s="21">
        <f t="shared" si="2"/>
        <v>0</v>
      </c>
      <c r="Y15" s="21">
        <f t="shared" si="2"/>
        <v>12522</v>
      </c>
      <c r="Z15" s="4">
        <f>+IF(X15&lt;&gt;0,+(Y15/X15)*100,0)</f>
        <v>0</v>
      </c>
      <c r="AA15" s="19">
        <f>SUM(AA16:AA18)</f>
        <v>0</v>
      </c>
    </row>
    <row r="16" spans="1:27" ht="12.75">
      <c r="A16" s="5" t="s">
        <v>42</v>
      </c>
      <c r="B16" s="3"/>
      <c r="C16" s="22">
        <v>-115884</v>
      </c>
      <c r="D16" s="22"/>
      <c r="E16" s="23"/>
      <c r="F16" s="24"/>
      <c r="G16" s="24">
        <v>468</v>
      </c>
      <c r="H16" s="24">
        <v>743</v>
      </c>
      <c r="I16" s="24">
        <v>3477</v>
      </c>
      <c r="J16" s="24">
        <v>4688</v>
      </c>
      <c r="K16" s="24">
        <v>1076</v>
      </c>
      <c r="L16" s="24">
        <v>2081</v>
      </c>
      <c r="M16" s="24">
        <v>533</v>
      </c>
      <c r="N16" s="24">
        <v>3690</v>
      </c>
      <c r="O16" s="24">
        <v>1672</v>
      </c>
      <c r="P16" s="24">
        <v>1396</v>
      </c>
      <c r="Q16" s="24">
        <v>1076</v>
      </c>
      <c r="R16" s="24">
        <v>4144</v>
      </c>
      <c r="S16" s="24"/>
      <c r="T16" s="24"/>
      <c r="U16" s="24"/>
      <c r="V16" s="24"/>
      <c r="W16" s="24">
        <v>12522</v>
      </c>
      <c r="X16" s="24"/>
      <c r="Y16" s="24">
        <v>12522</v>
      </c>
      <c r="Z16" s="6"/>
      <c r="AA16" s="22"/>
    </row>
    <row r="17" spans="1:27" ht="12.75">
      <c r="A17" s="5" t="s">
        <v>43</v>
      </c>
      <c r="B17" s="3"/>
      <c r="C17" s="22"/>
      <c r="D17" s="22"/>
      <c r="E17" s="23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6"/>
      <c r="AA17" s="22"/>
    </row>
    <row r="18" spans="1:27" ht="12.75">
      <c r="A18" s="5" t="s">
        <v>44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/>
      <c r="AA18" s="22"/>
    </row>
    <row r="19" spans="1:27" ht="12.75">
      <c r="A19" s="2" t="s">
        <v>45</v>
      </c>
      <c r="B19" s="8"/>
      <c r="C19" s="19">
        <f aca="true" t="shared" si="3" ref="C19:Y19">SUM(C20:C23)</f>
        <v>1297094106</v>
      </c>
      <c r="D19" s="19">
        <f>SUM(D20:D23)</f>
        <v>0</v>
      </c>
      <c r="E19" s="20">
        <f t="shared" si="3"/>
        <v>1485716706</v>
      </c>
      <c r="F19" s="21">
        <f t="shared" si="3"/>
        <v>1532716706</v>
      </c>
      <c r="G19" s="21">
        <f t="shared" si="3"/>
        <v>124936531</v>
      </c>
      <c r="H19" s="21">
        <f t="shared" si="3"/>
        <v>138603066</v>
      </c>
      <c r="I19" s="21">
        <f t="shared" si="3"/>
        <v>141994184</v>
      </c>
      <c r="J19" s="21">
        <f t="shared" si="3"/>
        <v>405533781</v>
      </c>
      <c r="K19" s="21">
        <f t="shared" si="3"/>
        <v>126593735</v>
      </c>
      <c r="L19" s="21">
        <f t="shared" si="3"/>
        <v>119414474</v>
      </c>
      <c r="M19" s="21">
        <f t="shared" si="3"/>
        <v>117271898</v>
      </c>
      <c r="N19" s="21">
        <f t="shared" si="3"/>
        <v>363280107</v>
      </c>
      <c r="O19" s="21">
        <f t="shared" si="3"/>
        <v>126027344</v>
      </c>
      <c r="P19" s="21">
        <f t="shared" si="3"/>
        <v>121564047</v>
      </c>
      <c r="Q19" s="21">
        <f t="shared" si="3"/>
        <v>118398255</v>
      </c>
      <c r="R19" s="21">
        <f t="shared" si="3"/>
        <v>365989646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1134803534</v>
      </c>
      <c r="X19" s="21">
        <f t="shared" si="3"/>
        <v>1149537456</v>
      </c>
      <c r="Y19" s="21">
        <f t="shared" si="3"/>
        <v>-14733922</v>
      </c>
      <c r="Z19" s="4">
        <f>+IF(X19&lt;&gt;0,+(Y19/X19)*100,0)</f>
        <v>-1.2817261345505908</v>
      </c>
      <c r="AA19" s="19">
        <f>SUM(AA20:AA23)</f>
        <v>1532716706</v>
      </c>
    </row>
    <row r="20" spans="1:27" ht="12.75">
      <c r="A20" s="5" t="s">
        <v>46</v>
      </c>
      <c r="B20" s="3"/>
      <c r="C20" s="22">
        <v>587204003</v>
      </c>
      <c r="D20" s="22"/>
      <c r="E20" s="23">
        <v>773019335</v>
      </c>
      <c r="F20" s="24">
        <v>743019335</v>
      </c>
      <c r="G20" s="24">
        <v>62133053</v>
      </c>
      <c r="H20" s="24">
        <v>65920729</v>
      </c>
      <c r="I20" s="24">
        <v>68518428</v>
      </c>
      <c r="J20" s="24">
        <v>196572210</v>
      </c>
      <c r="K20" s="24">
        <v>58300694</v>
      </c>
      <c r="L20" s="24">
        <v>50186919</v>
      </c>
      <c r="M20" s="24">
        <v>51106864</v>
      </c>
      <c r="N20" s="24">
        <v>159594477</v>
      </c>
      <c r="O20" s="24">
        <v>55263515</v>
      </c>
      <c r="P20" s="24">
        <v>49825130</v>
      </c>
      <c r="Q20" s="24">
        <v>51710165</v>
      </c>
      <c r="R20" s="24">
        <v>156798810</v>
      </c>
      <c r="S20" s="24"/>
      <c r="T20" s="24"/>
      <c r="U20" s="24"/>
      <c r="V20" s="24"/>
      <c r="W20" s="24">
        <v>512965497</v>
      </c>
      <c r="X20" s="24">
        <v>557264466</v>
      </c>
      <c r="Y20" s="24">
        <v>-44298969</v>
      </c>
      <c r="Z20" s="6">
        <v>-7.95</v>
      </c>
      <c r="AA20" s="22">
        <v>743019335</v>
      </c>
    </row>
    <row r="21" spans="1:27" ht="12.75">
      <c r="A21" s="5" t="s">
        <v>47</v>
      </c>
      <c r="B21" s="3"/>
      <c r="C21" s="22">
        <v>416005888</v>
      </c>
      <c r="D21" s="22"/>
      <c r="E21" s="23">
        <v>418340280</v>
      </c>
      <c r="F21" s="24">
        <v>478340280</v>
      </c>
      <c r="G21" s="24">
        <v>33066658</v>
      </c>
      <c r="H21" s="24">
        <v>43792632</v>
      </c>
      <c r="I21" s="24">
        <v>46358443</v>
      </c>
      <c r="J21" s="24">
        <v>123217733</v>
      </c>
      <c r="K21" s="24">
        <v>41607976</v>
      </c>
      <c r="L21" s="24">
        <v>42369750</v>
      </c>
      <c r="M21" s="24">
        <v>39312688</v>
      </c>
      <c r="N21" s="24">
        <v>123290414</v>
      </c>
      <c r="O21" s="24">
        <v>43393988</v>
      </c>
      <c r="P21" s="24">
        <v>44737969</v>
      </c>
      <c r="Q21" s="24">
        <v>40291000</v>
      </c>
      <c r="R21" s="24">
        <v>128422957</v>
      </c>
      <c r="S21" s="24"/>
      <c r="T21" s="24"/>
      <c r="U21" s="24"/>
      <c r="V21" s="24"/>
      <c r="W21" s="24">
        <v>374931104</v>
      </c>
      <c r="X21" s="24">
        <v>358755201</v>
      </c>
      <c r="Y21" s="24">
        <v>16175903</v>
      </c>
      <c r="Z21" s="6">
        <v>4.51</v>
      </c>
      <c r="AA21" s="22">
        <v>478340280</v>
      </c>
    </row>
    <row r="22" spans="1:27" ht="12.75">
      <c r="A22" s="5" t="s">
        <v>48</v>
      </c>
      <c r="B22" s="3"/>
      <c r="C22" s="25">
        <v>177089684</v>
      </c>
      <c r="D22" s="25"/>
      <c r="E22" s="26">
        <v>180652093</v>
      </c>
      <c r="F22" s="27">
        <v>183652093</v>
      </c>
      <c r="G22" s="27">
        <v>18301561</v>
      </c>
      <c r="H22" s="27">
        <v>17778473</v>
      </c>
      <c r="I22" s="27">
        <v>16727867</v>
      </c>
      <c r="J22" s="27">
        <v>52807901</v>
      </c>
      <c r="K22" s="27">
        <v>16445602</v>
      </c>
      <c r="L22" s="27">
        <v>16594670</v>
      </c>
      <c r="M22" s="27">
        <v>16556075</v>
      </c>
      <c r="N22" s="27">
        <v>49596347</v>
      </c>
      <c r="O22" s="27">
        <v>17017143</v>
      </c>
      <c r="P22" s="27">
        <v>16696583</v>
      </c>
      <c r="Q22" s="27">
        <v>16292259</v>
      </c>
      <c r="R22" s="27">
        <v>50005985</v>
      </c>
      <c r="S22" s="27"/>
      <c r="T22" s="27"/>
      <c r="U22" s="27"/>
      <c r="V22" s="27"/>
      <c r="W22" s="27">
        <v>152410233</v>
      </c>
      <c r="X22" s="27">
        <v>137739060</v>
      </c>
      <c r="Y22" s="27">
        <v>14671173</v>
      </c>
      <c r="Z22" s="7">
        <v>10.65</v>
      </c>
      <c r="AA22" s="25">
        <v>183652093</v>
      </c>
    </row>
    <row r="23" spans="1:27" ht="12.75">
      <c r="A23" s="5" t="s">
        <v>49</v>
      </c>
      <c r="B23" s="3"/>
      <c r="C23" s="22">
        <v>116794531</v>
      </c>
      <c r="D23" s="22"/>
      <c r="E23" s="23">
        <v>113704998</v>
      </c>
      <c r="F23" s="24">
        <v>127704998</v>
      </c>
      <c r="G23" s="24">
        <v>11435259</v>
      </c>
      <c r="H23" s="24">
        <v>11111232</v>
      </c>
      <c r="I23" s="24">
        <v>10389446</v>
      </c>
      <c r="J23" s="24">
        <v>32935937</v>
      </c>
      <c r="K23" s="24">
        <v>10239463</v>
      </c>
      <c r="L23" s="24">
        <v>10263135</v>
      </c>
      <c r="M23" s="24">
        <v>10296271</v>
      </c>
      <c r="N23" s="24">
        <v>30798869</v>
      </c>
      <c r="O23" s="24">
        <v>10352698</v>
      </c>
      <c r="P23" s="24">
        <v>10304365</v>
      </c>
      <c r="Q23" s="24">
        <v>10104831</v>
      </c>
      <c r="R23" s="24">
        <v>30761894</v>
      </c>
      <c r="S23" s="24"/>
      <c r="T23" s="24"/>
      <c r="U23" s="24"/>
      <c r="V23" s="24"/>
      <c r="W23" s="24">
        <v>94496700</v>
      </c>
      <c r="X23" s="24">
        <v>95778729</v>
      </c>
      <c r="Y23" s="24">
        <v>-1282029</v>
      </c>
      <c r="Z23" s="6">
        <v>-1.34</v>
      </c>
      <c r="AA23" s="22">
        <v>127704998</v>
      </c>
    </row>
    <row r="24" spans="1:27" ht="12.75">
      <c r="A24" s="2" t="s">
        <v>50</v>
      </c>
      <c r="B24" s="8" t="s">
        <v>51</v>
      </c>
      <c r="C24" s="19">
        <v>246018</v>
      </c>
      <c r="D24" s="19"/>
      <c r="E24" s="20"/>
      <c r="F24" s="21"/>
      <c r="G24" s="21">
        <v>21732</v>
      </c>
      <c r="H24" s="21">
        <v>21056</v>
      </c>
      <c r="I24" s="21">
        <v>19289</v>
      </c>
      <c r="J24" s="21">
        <v>62077</v>
      </c>
      <c r="K24" s="21">
        <v>20467</v>
      </c>
      <c r="L24" s="21">
        <v>20467</v>
      </c>
      <c r="M24" s="21">
        <v>25714</v>
      </c>
      <c r="N24" s="21">
        <v>66648</v>
      </c>
      <c r="O24" s="21">
        <v>21063</v>
      </c>
      <c r="P24" s="21">
        <v>22716</v>
      </c>
      <c r="Q24" s="21">
        <v>19679</v>
      </c>
      <c r="R24" s="21">
        <v>63458</v>
      </c>
      <c r="S24" s="21"/>
      <c r="T24" s="21"/>
      <c r="U24" s="21"/>
      <c r="V24" s="21"/>
      <c r="W24" s="21">
        <v>192183</v>
      </c>
      <c r="X24" s="21"/>
      <c r="Y24" s="21">
        <v>192183</v>
      </c>
      <c r="Z24" s="4"/>
      <c r="AA24" s="19"/>
    </row>
    <row r="25" spans="1:27" ht="12.75">
      <c r="A25" s="9" t="s">
        <v>52</v>
      </c>
      <c r="B25" s="10" t="s">
        <v>53</v>
      </c>
      <c r="C25" s="40">
        <f aca="true" t="shared" si="4" ref="C25:Y25">+C5+C9+C15+C19+C24</f>
        <v>2400280556</v>
      </c>
      <c r="D25" s="40">
        <f>+D5+D9+D15+D19+D24</f>
        <v>0</v>
      </c>
      <c r="E25" s="41">
        <f t="shared" si="4"/>
        <v>2843418385</v>
      </c>
      <c r="F25" s="42">
        <f t="shared" si="4"/>
        <v>2955418385</v>
      </c>
      <c r="G25" s="42">
        <f t="shared" si="4"/>
        <v>369222731</v>
      </c>
      <c r="H25" s="42">
        <f t="shared" si="4"/>
        <v>194371686</v>
      </c>
      <c r="I25" s="42">
        <f t="shared" si="4"/>
        <v>184521083</v>
      </c>
      <c r="J25" s="42">
        <f t="shared" si="4"/>
        <v>748115500</v>
      </c>
      <c r="K25" s="42">
        <f t="shared" si="4"/>
        <v>191521508</v>
      </c>
      <c r="L25" s="42">
        <f t="shared" si="4"/>
        <v>171233638</v>
      </c>
      <c r="M25" s="42">
        <f t="shared" si="4"/>
        <v>306189993</v>
      </c>
      <c r="N25" s="42">
        <f t="shared" si="4"/>
        <v>668945139</v>
      </c>
      <c r="O25" s="42">
        <f t="shared" si="4"/>
        <v>163234547</v>
      </c>
      <c r="P25" s="42">
        <f t="shared" si="4"/>
        <v>162658486</v>
      </c>
      <c r="Q25" s="42">
        <f t="shared" si="4"/>
        <v>359745287</v>
      </c>
      <c r="R25" s="42">
        <f t="shared" si="4"/>
        <v>685638320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2102698959</v>
      </c>
      <c r="X25" s="42">
        <f t="shared" si="4"/>
        <v>2216563443</v>
      </c>
      <c r="Y25" s="42">
        <f t="shared" si="4"/>
        <v>-113864484</v>
      </c>
      <c r="Z25" s="43">
        <f>+IF(X25&lt;&gt;0,+(Y25/X25)*100,0)</f>
        <v>-5.1369828533258906</v>
      </c>
      <c r="AA25" s="40">
        <f>+AA5+AA9+AA15+AA19+AA24</f>
        <v>2955418385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2.75">
      <c r="A27" s="12" t="s">
        <v>54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2.75">
      <c r="A28" s="2" t="s">
        <v>31</v>
      </c>
      <c r="B28" s="3"/>
      <c r="C28" s="19">
        <f aca="true" t="shared" si="5" ref="C28:Y28">SUM(C29:C31)</f>
        <v>919764818</v>
      </c>
      <c r="D28" s="19">
        <f>SUM(D29:D31)</f>
        <v>0</v>
      </c>
      <c r="E28" s="20">
        <f t="shared" si="5"/>
        <v>1163679280</v>
      </c>
      <c r="F28" s="21">
        <f t="shared" si="5"/>
        <v>1277835280</v>
      </c>
      <c r="G28" s="21">
        <f t="shared" si="5"/>
        <v>31919937</v>
      </c>
      <c r="H28" s="21">
        <f t="shared" si="5"/>
        <v>44589591</v>
      </c>
      <c r="I28" s="21">
        <f t="shared" si="5"/>
        <v>36337638</v>
      </c>
      <c r="J28" s="21">
        <f t="shared" si="5"/>
        <v>112847166</v>
      </c>
      <c r="K28" s="21">
        <f t="shared" si="5"/>
        <v>51869782</v>
      </c>
      <c r="L28" s="21">
        <f t="shared" si="5"/>
        <v>39335068</v>
      </c>
      <c r="M28" s="21">
        <f t="shared" si="5"/>
        <v>61670801</v>
      </c>
      <c r="N28" s="21">
        <f t="shared" si="5"/>
        <v>152875651</v>
      </c>
      <c r="O28" s="21">
        <f t="shared" si="5"/>
        <v>30488974</v>
      </c>
      <c r="P28" s="21">
        <f t="shared" si="5"/>
        <v>55083086</v>
      </c>
      <c r="Q28" s="21">
        <f t="shared" si="5"/>
        <v>72836008</v>
      </c>
      <c r="R28" s="21">
        <f t="shared" si="5"/>
        <v>158408068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424130885</v>
      </c>
      <c r="X28" s="21">
        <f t="shared" si="5"/>
        <v>958375143</v>
      </c>
      <c r="Y28" s="21">
        <f t="shared" si="5"/>
        <v>-534244258</v>
      </c>
      <c r="Z28" s="4">
        <f>+IF(X28&lt;&gt;0,+(Y28/X28)*100,0)</f>
        <v>-55.744794916910735</v>
      </c>
      <c r="AA28" s="19">
        <f>SUM(AA29:AA31)</f>
        <v>1277835280</v>
      </c>
    </row>
    <row r="29" spans="1:27" ht="12.75">
      <c r="A29" s="5" t="s">
        <v>32</v>
      </c>
      <c r="B29" s="3"/>
      <c r="C29" s="22">
        <v>222604702</v>
      </c>
      <c r="D29" s="22"/>
      <c r="E29" s="23">
        <v>169360620</v>
      </c>
      <c r="F29" s="24">
        <v>169360620</v>
      </c>
      <c r="G29" s="24">
        <v>9023479</v>
      </c>
      <c r="H29" s="24">
        <v>20090303</v>
      </c>
      <c r="I29" s="24">
        <v>15351292</v>
      </c>
      <c r="J29" s="24">
        <v>44465074</v>
      </c>
      <c r="K29" s="24">
        <v>15884748</v>
      </c>
      <c r="L29" s="24">
        <v>15645086</v>
      </c>
      <c r="M29" s="24">
        <v>19387394</v>
      </c>
      <c r="N29" s="24">
        <v>50917228</v>
      </c>
      <c r="O29" s="24">
        <v>8265770</v>
      </c>
      <c r="P29" s="24">
        <v>20790704</v>
      </c>
      <c r="Q29" s="24">
        <v>21120714</v>
      </c>
      <c r="R29" s="24">
        <v>50177188</v>
      </c>
      <c r="S29" s="24"/>
      <c r="T29" s="24"/>
      <c r="U29" s="24"/>
      <c r="V29" s="24"/>
      <c r="W29" s="24">
        <v>145559490</v>
      </c>
      <c r="X29" s="24">
        <v>127020015</v>
      </c>
      <c r="Y29" s="24">
        <v>18539475</v>
      </c>
      <c r="Z29" s="6">
        <v>14.6</v>
      </c>
      <c r="AA29" s="22">
        <v>169360620</v>
      </c>
    </row>
    <row r="30" spans="1:27" ht="12.75">
      <c r="A30" s="5" t="s">
        <v>33</v>
      </c>
      <c r="B30" s="3"/>
      <c r="C30" s="25">
        <v>693596626</v>
      </c>
      <c r="D30" s="25"/>
      <c r="E30" s="26">
        <v>989379827</v>
      </c>
      <c r="F30" s="27">
        <v>1103579827</v>
      </c>
      <c r="G30" s="27">
        <v>22551018</v>
      </c>
      <c r="H30" s="27">
        <v>24092869</v>
      </c>
      <c r="I30" s="27">
        <v>20619799</v>
      </c>
      <c r="J30" s="27">
        <v>67263686</v>
      </c>
      <c r="K30" s="27">
        <v>35635306</v>
      </c>
      <c r="L30" s="27">
        <v>23367255</v>
      </c>
      <c r="M30" s="27">
        <v>41943384</v>
      </c>
      <c r="N30" s="27">
        <v>100945945</v>
      </c>
      <c r="O30" s="27">
        <v>22223204</v>
      </c>
      <c r="P30" s="27">
        <v>33685758</v>
      </c>
      <c r="Q30" s="27">
        <v>51421417</v>
      </c>
      <c r="R30" s="27">
        <v>107330379</v>
      </c>
      <c r="S30" s="27"/>
      <c r="T30" s="27"/>
      <c r="U30" s="27"/>
      <c r="V30" s="27"/>
      <c r="W30" s="27">
        <v>275540010</v>
      </c>
      <c r="X30" s="27">
        <v>827684091</v>
      </c>
      <c r="Y30" s="27">
        <v>-552144081</v>
      </c>
      <c r="Z30" s="7">
        <v>-66.71</v>
      </c>
      <c r="AA30" s="25">
        <v>1103579827</v>
      </c>
    </row>
    <row r="31" spans="1:27" ht="12.75">
      <c r="A31" s="5" t="s">
        <v>34</v>
      </c>
      <c r="B31" s="3"/>
      <c r="C31" s="22">
        <v>3563490</v>
      </c>
      <c r="D31" s="22"/>
      <c r="E31" s="23">
        <v>4938833</v>
      </c>
      <c r="F31" s="24">
        <v>4894833</v>
      </c>
      <c r="G31" s="24">
        <v>345440</v>
      </c>
      <c r="H31" s="24">
        <v>406419</v>
      </c>
      <c r="I31" s="24">
        <v>366547</v>
      </c>
      <c r="J31" s="24">
        <v>1118406</v>
      </c>
      <c r="K31" s="24">
        <v>349728</v>
      </c>
      <c r="L31" s="24">
        <v>322727</v>
      </c>
      <c r="M31" s="24">
        <v>340023</v>
      </c>
      <c r="N31" s="24">
        <v>1012478</v>
      </c>
      <c r="O31" s="24"/>
      <c r="P31" s="24">
        <v>606624</v>
      </c>
      <c r="Q31" s="24">
        <v>293877</v>
      </c>
      <c r="R31" s="24">
        <v>900501</v>
      </c>
      <c r="S31" s="24"/>
      <c r="T31" s="24"/>
      <c r="U31" s="24"/>
      <c r="V31" s="24"/>
      <c r="W31" s="24">
        <v>3031385</v>
      </c>
      <c r="X31" s="24">
        <v>3671037</v>
      </c>
      <c r="Y31" s="24">
        <v>-639652</v>
      </c>
      <c r="Z31" s="6">
        <v>-17.42</v>
      </c>
      <c r="AA31" s="22">
        <v>4894833</v>
      </c>
    </row>
    <row r="32" spans="1:27" ht="12.75">
      <c r="A32" s="2" t="s">
        <v>35</v>
      </c>
      <c r="B32" s="3"/>
      <c r="C32" s="19">
        <f aca="true" t="shared" si="6" ref="C32:Y32">SUM(C33:C37)</f>
        <v>328223983</v>
      </c>
      <c r="D32" s="19">
        <f>SUM(D33:D37)</f>
        <v>0</v>
      </c>
      <c r="E32" s="20">
        <f t="shared" si="6"/>
        <v>314734308</v>
      </c>
      <c r="F32" s="21">
        <f t="shared" si="6"/>
        <v>315486308</v>
      </c>
      <c r="G32" s="21">
        <f t="shared" si="6"/>
        <v>19544509</v>
      </c>
      <c r="H32" s="21">
        <f t="shared" si="6"/>
        <v>19866720</v>
      </c>
      <c r="I32" s="21">
        <f t="shared" si="6"/>
        <v>19612977</v>
      </c>
      <c r="J32" s="21">
        <f t="shared" si="6"/>
        <v>59024206</v>
      </c>
      <c r="K32" s="21">
        <f t="shared" si="6"/>
        <v>24528873</v>
      </c>
      <c r="L32" s="21">
        <f t="shared" si="6"/>
        <v>20643598</v>
      </c>
      <c r="M32" s="21">
        <f t="shared" si="6"/>
        <v>22573320</v>
      </c>
      <c r="N32" s="21">
        <f t="shared" si="6"/>
        <v>67745791</v>
      </c>
      <c r="O32" s="21">
        <f t="shared" si="6"/>
        <v>1544073</v>
      </c>
      <c r="P32" s="21">
        <f t="shared" si="6"/>
        <v>37524679</v>
      </c>
      <c r="Q32" s="21">
        <f t="shared" si="6"/>
        <v>25094175</v>
      </c>
      <c r="R32" s="21">
        <f t="shared" si="6"/>
        <v>64162927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190932924</v>
      </c>
      <c r="X32" s="21">
        <f t="shared" si="6"/>
        <v>236613717</v>
      </c>
      <c r="Y32" s="21">
        <f t="shared" si="6"/>
        <v>-45680793</v>
      </c>
      <c r="Z32" s="4">
        <f>+IF(X32&lt;&gt;0,+(Y32/X32)*100,0)</f>
        <v>-19.306062885610302</v>
      </c>
      <c r="AA32" s="19">
        <f>SUM(AA33:AA37)</f>
        <v>315486308</v>
      </c>
    </row>
    <row r="33" spans="1:27" ht="12.75">
      <c r="A33" s="5" t="s">
        <v>36</v>
      </c>
      <c r="B33" s="3"/>
      <c r="C33" s="22">
        <v>92606469</v>
      </c>
      <c r="D33" s="22"/>
      <c r="E33" s="23">
        <v>128769896</v>
      </c>
      <c r="F33" s="24">
        <v>128769896</v>
      </c>
      <c r="G33" s="24">
        <v>6235958</v>
      </c>
      <c r="H33" s="24">
        <v>7031020</v>
      </c>
      <c r="I33" s="24">
        <v>6330725</v>
      </c>
      <c r="J33" s="24">
        <v>19597703</v>
      </c>
      <c r="K33" s="24">
        <v>5752015</v>
      </c>
      <c r="L33" s="24">
        <v>6763677</v>
      </c>
      <c r="M33" s="24">
        <v>6064190</v>
      </c>
      <c r="N33" s="24">
        <v>18579882</v>
      </c>
      <c r="O33" s="24">
        <v>597970</v>
      </c>
      <c r="P33" s="24">
        <v>11216642</v>
      </c>
      <c r="Q33" s="24">
        <v>6593853</v>
      </c>
      <c r="R33" s="24">
        <v>18408465</v>
      </c>
      <c r="S33" s="24"/>
      <c r="T33" s="24"/>
      <c r="U33" s="24"/>
      <c r="V33" s="24"/>
      <c r="W33" s="24">
        <v>56586050</v>
      </c>
      <c r="X33" s="24">
        <v>96577092</v>
      </c>
      <c r="Y33" s="24">
        <v>-39991042</v>
      </c>
      <c r="Z33" s="6">
        <v>-41.41</v>
      </c>
      <c r="AA33" s="22">
        <v>128769896</v>
      </c>
    </row>
    <row r="34" spans="1:27" ht="12.75">
      <c r="A34" s="5" t="s">
        <v>37</v>
      </c>
      <c r="B34" s="3"/>
      <c r="C34" s="22">
        <v>97371223</v>
      </c>
      <c r="D34" s="22"/>
      <c r="E34" s="23">
        <v>62636119</v>
      </c>
      <c r="F34" s="24">
        <v>62588119</v>
      </c>
      <c r="G34" s="24">
        <v>4126718</v>
      </c>
      <c r="H34" s="24">
        <v>4152939</v>
      </c>
      <c r="I34" s="24">
        <v>4020899</v>
      </c>
      <c r="J34" s="24">
        <v>12300556</v>
      </c>
      <c r="K34" s="24">
        <v>4744630</v>
      </c>
      <c r="L34" s="24">
        <v>4951084</v>
      </c>
      <c r="M34" s="24">
        <v>6547210</v>
      </c>
      <c r="N34" s="24">
        <v>16242924</v>
      </c>
      <c r="O34" s="24">
        <v>770663</v>
      </c>
      <c r="P34" s="24">
        <v>8252709</v>
      </c>
      <c r="Q34" s="24">
        <v>9185681</v>
      </c>
      <c r="R34" s="24">
        <v>18209053</v>
      </c>
      <c r="S34" s="24"/>
      <c r="T34" s="24"/>
      <c r="U34" s="24"/>
      <c r="V34" s="24"/>
      <c r="W34" s="24">
        <v>46752533</v>
      </c>
      <c r="X34" s="24">
        <v>46940814</v>
      </c>
      <c r="Y34" s="24">
        <v>-188281</v>
      </c>
      <c r="Z34" s="6">
        <v>-0.4</v>
      </c>
      <c r="AA34" s="22">
        <v>62588119</v>
      </c>
    </row>
    <row r="35" spans="1:27" ht="12.75">
      <c r="A35" s="5" t="s">
        <v>38</v>
      </c>
      <c r="B35" s="3"/>
      <c r="C35" s="22">
        <v>86385127</v>
      </c>
      <c r="D35" s="22"/>
      <c r="E35" s="23">
        <v>93119393</v>
      </c>
      <c r="F35" s="24">
        <v>93919393</v>
      </c>
      <c r="G35" s="24">
        <v>7202457</v>
      </c>
      <c r="H35" s="24">
        <v>6755269</v>
      </c>
      <c r="I35" s="24">
        <v>7229716</v>
      </c>
      <c r="J35" s="24">
        <v>21187442</v>
      </c>
      <c r="K35" s="24">
        <v>12070454</v>
      </c>
      <c r="L35" s="24">
        <v>6944245</v>
      </c>
      <c r="M35" s="24">
        <v>7840518</v>
      </c>
      <c r="N35" s="24">
        <v>26855217</v>
      </c>
      <c r="O35" s="24">
        <v>175440</v>
      </c>
      <c r="P35" s="24">
        <v>13984758</v>
      </c>
      <c r="Q35" s="24">
        <v>6959274</v>
      </c>
      <c r="R35" s="24">
        <v>21119472</v>
      </c>
      <c r="S35" s="24"/>
      <c r="T35" s="24"/>
      <c r="U35" s="24"/>
      <c r="V35" s="24"/>
      <c r="W35" s="24">
        <v>69162131</v>
      </c>
      <c r="X35" s="24">
        <v>70439355</v>
      </c>
      <c r="Y35" s="24">
        <v>-1277224</v>
      </c>
      <c r="Z35" s="6">
        <v>-1.81</v>
      </c>
      <c r="AA35" s="22">
        <v>93919393</v>
      </c>
    </row>
    <row r="36" spans="1:27" ht="12.75">
      <c r="A36" s="5" t="s">
        <v>39</v>
      </c>
      <c r="B36" s="3"/>
      <c r="C36" s="22">
        <v>42628092</v>
      </c>
      <c r="D36" s="22"/>
      <c r="E36" s="23">
        <v>16597718</v>
      </c>
      <c r="F36" s="24">
        <v>16597718</v>
      </c>
      <c r="G36" s="24">
        <v>1313410</v>
      </c>
      <c r="H36" s="24">
        <v>1347223</v>
      </c>
      <c r="I36" s="24">
        <v>1319732</v>
      </c>
      <c r="J36" s="24">
        <v>3980365</v>
      </c>
      <c r="K36" s="24">
        <v>1286111</v>
      </c>
      <c r="L36" s="24">
        <v>1276213</v>
      </c>
      <c r="M36" s="24">
        <v>1390766</v>
      </c>
      <c r="N36" s="24">
        <v>3953090</v>
      </c>
      <c r="O36" s="24"/>
      <c r="P36" s="24">
        <v>2603221</v>
      </c>
      <c r="Q36" s="24">
        <v>1425050</v>
      </c>
      <c r="R36" s="24">
        <v>4028271</v>
      </c>
      <c r="S36" s="24"/>
      <c r="T36" s="24"/>
      <c r="U36" s="24"/>
      <c r="V36" s="24"/>
      <c r="W36" s="24">
        <v>11961726</v>
      </c>
      <c r="X36" s="24">
        <v>12448206</v>
      </c>
      <c r="Y36" s="24">
        <v>-486480</v>
      </c>
      <c r="Z36" s="6">
        <v>-3.91</v>
      </c>
      <c r="AA36" s="22">
        <v>16597718</v>
      </c>
    </row>
    <row r="37" spans="1:27" ht="12.75">
      <c r="A37" s="5" t="s">
        <v>40</v>
      </c>
      <c r="B37" s="3"/>
      <c r="C37" s="25">
        <v>9233072</v>
      </c>
      <c r="D37" s="25"/>
      <c r="E37" s="26">
        <v>13611182</v>
      </c>
      <c r="F37" s="27">
        <v>13611182</v>
      </c>
      <c r="G37" s="27">
        <v>665966</v>
      </c>
      <c r="H37" s="27">
        <v>580269</v>
      </c>
      <c r="I37" s="27">
        <v>711905</v>
      </c>
      <c r="J37" s="27">
        <v>1958140</v>
      </c>
      <c r="K37" s="27">
        <v>675663</v>
      </c>
      <c r="L37" s="27">
        <v>708379</v>
      </c>
      <c r="M37" s="27">
        <v>730636</v>
      </c>
      <c r="N37" s="27">
        <v>2114678</v>
      </c>
      <c r="O37" s="27"/>
      <c r="P37" s="27">
        <v>1467349</v>
      </c>
      <c r="Q37" s="27">
        <v>930317</v>
      </c>
      <c r="R37" s="27">
        <v>2397666</v>
      </c>
      <c r="S37" s="27"/>
      <c r="T37" s="27"/>
      <c r="U37" s="27"/>
      <c r="V37" s="27"/>
      <c r="W37" s="27">
        <v>6470484</v>
      </c>
      <c r="X37" s="27">
        <v>10208250</v>
      </c>
      <c r="Y37" s="27">
        <v>-3737766</v>
      </c>
      <c r="Z37" s="7">
        <v>-36.62</v>
      </c>
      <c r="AA37" s="25">
        <v>13611182</v>
      </c>
    </row>
    <row r="38" spans="1:27" ht="12.75">
      <c r="A38" s="2" t="s">
        <v>41</v>
      </c>
      <c r="B38" s="8"/>
      <c r="C38" s="19">
        <f aca="true" t="shared" si="7" ref="C38:Y38">SUM(C39:C41)</f>
        <v>479020022</v>
      </c>
      <c r="D38" s="19">
        <f>SUM(D39:D41)</f>
        <v>0</v>
      </c>
      <c r="E38" s="20">
        <f t="shared" si="7"/>
        <v>99168927</v>
      </c>
      <c r="F38" s="21">
        <f t="shared" si="7"/>
        <v>99212927</v>
      </c>
      <c r="G38" s="21">
        <f t="shared" si="7"/>
        <v>3078299</v>
      </c>
      <c r="H38" s="21">
        <f t="shared" si="7"/>
        <v>5476823</v>
      </c>
      <c r="I38" s="21">
        <f t="shared" si="7"/>
        <v>6414898</v>
      </c>
      <c r="J38" s="21">
        <f t="shared" si="7"/>
        <v>14970020</v>
      </c>
      <c r="K38" s="21">
        <f t="shared" si="7"/>
        <v>8150434</v>
      </c>
      <c r="L38" s="21">
        <f t="shared" si="7"/>
        <v>6667863</v>
      </c>
      <c r="M38" s="21">
        <f t="shared" si="7"/>
        <v>5552933</v>
      </c>
      <c r="N38" s="21">
        <f t="shared" si="7"/>
        <v>20371230</v>
      </c>
      <c r="O38" s="21">
        <f t="shared" si="7"/>
        <v>615658</v>
      </c>
      <c r="P38" s="21">
        <f t="shared" si="7"/>
        <v>7781508</v>
      </c>
      <c r="Q38" s="21">
        <f t="shared" si="7"/>
        <v>13114147</v>
      </c>
      <c r="R38" s="21">
        <f t="shared" si="7"/>
        <v>21511313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56852563</v>
      </c>
      <c r="X38" s="21">
        <f t="shared" si="7"/>
        <v>74409390</v>
      </c>
      <c r="Y38" s="21">
        <f t="shared" si="7"/>
        <v>-17556827</v>
      </c>
      <c r="Z38" s="4">
        <f>+IF(X38&lt;&gt;0,+(Y38/X38)*100,0)</f>
        <v>-23.594907846980064</v>
      </c>
      <c r="AA38" s="19">
        <f>SUM(AA39:AA41)</f>
        <v>99212927</v>
      </c>
    </row>
    <row r="39" spans="1:27" ht="12.75">
      <c r="A39" s="5" t="s">
        <v>42</v>
      </c>
      <c r="B39" s="3"/>
      <c r="C39" s="22">
        <v>26707391</v>
      </c>
      <c r="D39" s="22"/>
      <c r="E39" s="23">
        <v>59210682</v>
      </c>
      <c r="F39" s="24">
        <v>59254682</v>
      </c>
      <c r="G39" s="24">
        <v>2460032</v>
      </c>
      <c r="H39" s="24">
        <v>2892187</v>
      </c>
      <c r="I39" s="24">
        <v>3364175</v>
      </c>
      <c r="J39" s="24">
        <v>8716394</v>
      </c>
      <c r="K39" s="24">
        <v>3509450</v>
      </c>
      <c r="L39" s="24">
        <v>2666893</v>
      </c>
      <c r="M39" s="24">
        <v>4705680</v>
      </c>
      <c r="N39" s="24">
        <v>10882023</v>
      </c>
      <c r="O39" s="24">
        <v>431413</v>
      </c>
      <c r="P39" s="24">
        <v>6278014</v>
      </c>
      <c r="Q39" s="24">
        <v>3804644</v>
      </c>
      <c r="R39" s="24">
        <v>10514071</v>
      </c>
      <c r="S39" s="24"/>
      <c r="T39" s="24"/>
      <c r="U39" s="24"/>
      <c r="V39" s="24"/>
      <c r="W39" s="24">
        <v>30112488</v>
      </c>
      <c r="X39" s="24">
        <v>44440803</v>
      </c>
      <c r="Y39" s="24">
        <v>-14328315</v>
      </c>
      <c r="Z39" s="6">
        <v>-32.24</v>
      </c>
      <c r="AA39" s="22">
        <v>59254682</v>
      </c>
    </row>
    <row r="40" spans="1:27" ht="12.75">
      <c r="A40" s="5" t="s">
        <v>43</v>
      </c>
      <c r="B40" s="3"/>
      <c r="C40" s="22">
        <v>452312631</v>
      </c>
      <c r="D40" s="22"/>
      <c r="E40" s="23">
        <v>39958245</v>
      </c>
      <c r="F40" s="24">
        <v>39958245</v>
      </c>
      <c r="G40" s="24">
        <v>618267</v>
      </c>
      <c r="H40" s="24">
        <v>2584636</v>
      </c>
      <c r="I40" s="24">
        <v>3050723</v>
      </c>
      <c r="J40" s="24">
        <v>6253626</v>
      </c>
      <c r="K40" s="24">
        <v>4640984</v>
      </c>
      <c r="L40" s="24">
        <v>4000970</v>
      </c>
      <c r="M40" s="24">
        <v>847253</v>
      </c>
      <c r="N40" s="24">
        <v>9489207</v>
      </c>
      <c r="O40" s="24">
        <v>184245</v>
      </c>
      <c r="P40" s="24">
        <v>1503494</v>
      </c>
      <c r="Q40" s="24">
        <v>9309503</v>
      </c>
      <c r="R40" s="24">
        <v>10997242</v>
      </c>
      <c r="S40" s="24"/>
      <c r="T40" s="24"/>
      <c r="U40" s="24"/>
      <c r="V40" s="24"/>
      <c r="W40" s="24">
        <v>26740075</v>
      </c>
      <c r="X40" s="24">
        <v>29968587</v>
      </c>
      <c r="Y40" s="24">
        <v>-3228512</v>
      </c>
      <c r="Z40" s="6">
        <v>-10.77</v>
      </c>
      <c r="AA40" s="22">
        <v>39958245</v>
      </c>
    </row>
    <row r="41" spans="1:27" ht="12.75">
      <c r="A41" s="5" t="s">
        <v>44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/>
      <c r="AA41" s="22"/>
    </row>
    <row r="42" spans="1:27" ht="12.75">
      <c r="A42" s="2" t="s">
        <v>45</v>
      </c>
      <c r="B42" s="8"/>
      <c r="C42" s="19">
        <f aca="true" t="shared" si="8" ref="C42:Y42">SUM(C43:C46)</f>
        <v>2172893307</v>
      </c>
      <c r="D42" s="19">
        <f>SUM(D43:D46)</f>
        <v>0</v>
      </c>
      <c r="E42" s="20">
        <f t="shared" si="8"/>
        <v>1661706202</v>
      </c>
      <c r="F42" s="21">
        <f t="shared" si="8"/>
        <v>1454331138</v>
      </c>
      <c r="G42" s="21">
        <f t="shared" si="8"/>
        <v>37210482</v>
      </c>
      <c r="H42" s="21">
        <f t="shared" si="8"/>
        <v>30305193</v>
      </c>
      <c r="I42" s="21">
        <f t="shared" si="8"/>
        <v>49209830</v>
      </c>
      <c r="J42" s="21">
        <f t="shared" si="8"/>
        <v>116725505</v>
      </c>
      <c r="K42" s="21">
        <f t="shared" si="8"/>
        <v>48303596</v>
      </c>
      <c r="L42" s="21">
        <f t="shared" si="8"/>
        <v>45514165</v>
      </c>
      <c r="M42" s="21">
        <f t="shared" si="8"/>
        <v>103908113</v>
      </c>
      <c r="N42" s="21">
        <f t="shared" si="8"/>
        <v>197725874</v>
      </c>
      <c r="O42" s="21">
        <f t="shared" si="8"/>
        <v>42722145</v>
      </c>
      <c r="P42" s="21">
        <f t="shared" si="8"/>
        <v>72126889</v>
      </c>
      <c r="Q42" s="21">
        <f t="shared" si="8"/>
        <v>99968750</v>
      </c>
      <c r="R42" s="21">
        <f t="shared" si="8"/>
        <v>214817784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529269163</v>
      </c>
      <c r="X42" s="21">
        <f t="shared" si="8"/>
        <v>1090747620</v>
      </c>
      <c r="Y42" s="21">
        <f t="shared" si="8"/>
        <v>-561478457</v>
      </c>
      <c r="Z42" s="4">
        <f>+IF(X42&lt;&gt;0,+(Y42/X42)*100,0)</f>
        <v>-51.47647784920218</v>
      </c>
      <c r="AA42" s="19">
        <f>SUM(AA43:AA46)</f>
        <v>1454331138</v>
      </c>
    </row>
    <row r="43" spans="1:27" ht="12.75">
      <c r="A43" s="5" t="s">
        <v>46</v>
      </c>
      <c r="B43" s="3"/>
      <c r="C43" s="22">
        <v>634220570</v>
      </c>
      <c r="D43" s="22"/>
      <c r="E43" s="23">
        <v>722736721</v>
      </c>
      <c r="F43" s="24">
        <v>672736721</v>
      </c>
      <c r="G43" s="24">
        <v>15343058</v>
      </c>
      <c r="H43" s="24">
        <v>10627952</v>
      </c>
      <c r="I43" s="24">
        <v>14126422</v>
      </c>
      <c r="J43" s="24">
        <v>40097432</v>
      </c>
      <c r="K43" s="24">
        <v>11606326</v>
      </c>
      <c r="L43" s="24">
        <v>12360017</v>
      </c>
      <c r="M43" s="24">
        <v>27138342</v>
      </c>
      <c r="N43" s="24">
        <v>51104685</v>
      </c>
      <c r="O43" s="24">
        <v>13130279</v>
      </c>
      <c r="P43" s="24">
        <v>15073131</v>
      </c>
      <c r="Q43" s="24">
        <v>34010023</v>
      </c>
      <c r="R43" s="24">
        <v>62213433</v>
      </c>
      <c r="S43" s="24"/>
      <c r="T43" s="24"/>
      <c r="U43" s="24"/>
      <c r="V43" s="24"/>
      <c r="W43" s="24">
        <v>153415550</v>
      </c>
      <c r="X43" s="24">
        <v>504552339</v>
      </c>
      <c r="Y43" s="24">
        <v>-351136789</v>
      </c>
      <c r="Z43" s="6">
        <v>-69.59</v>
      </c>
      <c r="AA43" s="22">
        <v>672736721</v>
      </c>
    </row>
    <row r="44" spans="1:27" ht="12.75">
      <c r="A44" s="5" t="s">
        <v>47</v>
      </c>
      <c r="B44" s="3"/>
      <c r="C44" s="22">
        <v>911292954</v>
      </c>
      <c r="D44" s="22"/>
      <c r="E44" s="23">
        <v>700408428</v>
      </c>
      <c r="F44" s="24">
        <v>543033364</v>
      </c>
      <c r="G44" s="24">
        <v>4766075</v>
      </c>
      <c r="H44" s="24">
        <v>4518599</v>
      </c>
      <c r="I44" s="24">
        <v>10124172</v>
      </c>
      <c r="J44" s="24">
        <v>19408846</v>
      </c>
      <c r="K44" s="24">
        <v>13865487</v>
      </c>
      <c r="L44" s="24">
        <v>12308088</v>
      </c>
      <c r="M44" s="24">
        <v>27590401</v>
      </c>
      <c r="N44" s="24">
        <v>53763976</v>
      </c>
      <c r="O44" s="24">
        <v>8003843</v>
      </c>
      <c r="P44" s="24">
        <v>16070150</v>
      </c>
      <c r="Q44" s="24">
        <v>26794515</v>
      </c>
      <c r="R44" s="24">
        <v>50868508</v>
      </c>
      <c r="S44" s="24"/>
      <c r="T44" s="24"/>
      <c r="U44" s="24"/>
      <c r="V44" s="24"/>
      <c r="W44" s="24">
        <v>124041330</v>
      </c>
      <c r="X44" s="24">
        <v>407274903</v>
      </c>
      <c r="Y44" s="24">
        <v>-283233573</v>
      </c>
      <c r="Z44" s="6">
        <v>-69.54</v>
      </c>
      <c r="AA44" s="22">
        <v>543033364</v>
      </c>
    </row>
    <row r="45" spans="1:27" ht="12.75">
      <c r="A45" s="5" t="s">
        <v>48</v>
      </c>
      <c r="B45" s="3"/>
      <c r="C45" s="25">
        <v>286304649</v>
      </c>
      <c r="D45" s="25"/>
      <c r="E45" s="26">
        <v>138755917</v>
      </c>
      <c r="F45" s="27">
        <v>138755917</v>
      </c>
      <c r="G45" s="27">
        <v>9437791</v>
      </c>
      <c r="H45" s="27">
        <v>7220948</v>
      </c>
      <c r="I45" s="27">
        <v>17076806</v>
      </c>
      <c r="J45" s="27">
        <v>33735545</v>
      </c>
      <c r="K45" s="27">
        <v>14905011</v>
      </c>
      <c r="L45" s="27">
        <v>12213796</v>
      </c>
      <c r="M45" s="27">
        <v>38860323</v>
      </c>
      <c r="N45" s="27">
        <v>65979130</v>
      </c>
      <c r="O45" s="27">
        <v>19821002</v>
      </c>
      <c r="P45" s="27">
        <v>25200170</v>
      </c>
      <c r="Q45" s="27">
        <v>28931741</v>
      </c>
      <c r="R45" s="27">
        <v>73952913</v>
      </c>
      <c r="S45" s="27"/>
      <c r="T45" s="27"/>
      <c r="U45" s="27"/>
      <c r="V45" s="27"/>
      <c r="W45" s="27">
        <v>173667588</v>
      </c>
      <c r="X45" s="27">
        <v>104066712</v>
      </c>
      <c r="Y45" s="27">
        <v>69600876</v>
      </c>
      <c r="Z45" s="7">
        <v>66.88</v>
      </c>
      <c r="AA45" s="25">
        <v>138755917</v>
      </c>
    </row>
    <row r="46" spans="1:27" ht="12.75">
      <c r="A46" s="5" t="s">
        <v>49</v>
      </c>
      <c r="B46" s="3"/>
      <c r="C46" s="22">
        <v>341075134</v>
      </c>
      <c r="D46" s="22"/>
      <c r="E46" s="23">
        <v>99805136</v>
      </c>
      <c r="F46" s="24">
        <v>99805136</v>
      </c>
      <c r="G46" s="24">
        <v>7663558</v>
      </c>
      <c r="H46" s="24">
        <v>7937694</v>
      </c>
      <c r="I46" s="24">
        <v>7882430</v>
      </c>
      <c r="J46" s="24">
        <v>23483682</v>
      </c>
      <c r="K46" s="24">
        <v>7926772</v>
      </c>
      <c r="L46" s="24">
        <v>8632264</v>
      </c>
      <c r="M46" s="24">
        <v>10319047</v>
      </c>
      <c r="N46" s="24">
        <v>26878083</v>
      </c>
      <c r="O46" s="24">
        <v>1767021</v>
      </c>
      <c r="P46" s="24">
        <v>15783438</v>
      </c>
      <c r="Q46" s="24">
        <v>10232471</v>
      </c>
      <c r="R46" s="24">
        <v>27782930</v>
      </c>
      <c r="S46" s="24"/>
      <c r="T46" s="24"/>
      <c r="U46" s="24"/>
      <c r="V46" s="24"/>
      <c r="W46" s="24">
        <v>78144695</v>
      </c>
      <c r="X46" s="24">
        <v>74853666</v>
      </c>
      <c r="Y46" s="24">
        <v>3291029</v>
      </c>
      <c r="Z46" s="6">
        <v>4.4</v>
      </c>
      <c r="AA46" s="22">
        <v>99805136</v>
      </c>
    </row>
    <row r="47" spans="1:27" ht="12.75">
      <c r="A47" s="2" t="s">
        <v>50</v>
      </c>
      <c r="B47" s="8" t="s">
        <v>51</v>
      </c>
      <c r="C47" s="19">
        <v>4553119</v>
      </c>
      <c r="D47" s="19"/>
      <c r="E47" s="20">
        <v>6927796</v>
      </c>
      <c r="F47" s="21">
        <v>6927796</v>
      </c>
      <c r="G47" s="21">
        <v>355513</v>
      </c>
      <c r="H47" s="21">
        <v>348647</v>
      </c>
      <c r="I47" s="21">
        <v>386470</v>
      </c>
      <c r="J47" s="21">
        <v>1090630</v>
      </c>
      <c r="K47" s="21">
        <v>450880</v>
      </c>
      <c r="L47" s="21">
        <v>414816</v>
      </c>
      <c r="M47" s="21">
        <v>417024</v>
      </c>
      <c r="N47" s="21">
        <v>1282720</v>
      </c>
      <c r="O47" s="21"/>
      <c r="P47" s="21">
        <v>794899</v>
      </c>
      <c r="Q47" s="21">
        <v>423144</v>
      </c>
      <c r="R47" s="21">
        <v>1218043</v>
      </c>
      <c r="S47" s="21"/>
      <c r="T47" s="21"/>
      <c r="U47" s="21"/>
      <c r="V47" s="21"/>
      <c r="W47" s="21">
        <v>3591393</v>
      </c>
      <c r="X47" s="21">
        <v>5195754</v>
      </c>
      <c r="Y47" s="21">
        <v>-1604361</v>
      </c>
      <c r="Z47" s="4">
        <v>-30.88</v>
      </c>
      <c r="AA47" s="19">
        <v>6927796</v>
      </c>
    </row>
    <row r="48" spans="1:27" ht="12.75">
      <c r="A48" s="9" t="s">
        <v>55</v>
      </c>
      <c r="B48" s="10" t="s">
        <v>56</v>
      </c>
      <c r="C48" s="40">
        <f aca="true" t="shared" si="9" ref="C48:Y48">+C28+C32+C38+C42+C47</f>
        <v>3904455249</v>
      </c>
      <c r="D48" s="40">
        <f>+D28+D32+D38+D42+D47</f>
        <v>0</v>
      </c>
      <c r="E48" s="41">
        <f t="shared" si="9"/>
        <v>3246216513</v>
      </c>
      <c r="F48" s="42">
        <f t="shared" si="9"/>
        <v>3153793449</v>
      </c>
      <c r="G48" s="42">
        <f t="shared" si="9"/>
        <v>92108740</v>
      </c>
      <c r="H48" s="42">
        <f t="shared" si="9"/>
        <v>100586974</v>
      </c>
      <c r="I48" s="42">
        <f t="shared" si="9"/>
        <v>111961813</v>
      </c>
      <c r="J48" s="42">
        <f t="shared" si="9"/>
        <v>304657527</v>
      </c>
      <c r="K48" s="42">
        <f t="shared" si="9"/>
        <v>133303565</v>
      </c>
      <c r="L48" s="42">
        <f t="shared" si="9"/>
        <v>112575510</v>
      </c>
      <c r="M48" s="42">
        <f t="shared" si="9"/>
        <v>194122191</v>
      </c>
      <c r="N48" s="42">
        <f t="shared" si="9"/>
        <v>440001266</v>
      </c>
      <c r="O48" s="42">
        <f t="shared" si="9"/>
        <v>75370850</v>
      </c>
      <c r="P48" s="42">
        <f t="shared" si="9"/>
        <v>173311061</v>
      </c>
      <c r="Q48" s="42">
        <f t="shared" si="9"/>
        <v>211436224</v>
      </c>
      <c r="R48" s="42">
        <f t="shared" si="9"/>
        <v>460118135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1204776928</v>
      </c>
      <c r="X48" s="42">
        <f t="shared" si="9"/>
        <v>2365341624</v>
      </c>
      <c r="Y48" s="42">
        <f t="shared" si="9"/>
        <v>-1160564696</v>
      </c>
      <c r="Z48" s="43">
        <f>+IF(X48&lt;&gt;0,+(Y48/X48)*100,0)</f>
        <v>-49.06541550803065</v>
      </c>
      <c r="AA48" s="40">
        <f>+AA28+AA32+AA38+AA42+AA47</f>
        <v>3153793449</v>
      </c>
    </row>
    <row r="49" spans="1:27" ht="12.75">
      <c r="A49" s="14" t="s">
        <v>76</v>
      </c>
      <c r="B49" s="15"/>
      <c r="C49" s="44">
        <f aca="true" t="shared" si="10" ref="C49:Y49">+C25-C48</f>
        <v>-1504174693</v>
      </c>
      <c r="D49" s="44">
        <f>+D25-D48</f>
        <v>0</v>
      </c>
      <c r="E49" s="45">
        <f t="shared" si="10"/>
        <v>-402798128</v>
      </c>
      <c r="F49" s="46">
        <f t="shared" si="10"/>
        <v>-198375064</v>
      </c>
      <c r="G49" s="46">
        <f t="shared" si="10"/>
        <v>277113991</v>
      </c>
      <c r="H49" s="46">
        <f t="shared" si="10"/>
        <v>93784712</v>
      </c>
      <c r="I49" s="46">
        <f t="shared" si="10"/>
        <v>72559270</v>
      </c>
      <c r="J49" s="46">
        <f t="shared" si="10"/>
        <v>443457973</v>
      </c>
      <c r="K49" s="46">
        <f t="shared" si="10"/>
        <v>58217943</v>
      </c>
      <c r="L49" s="46">
        <f t="shared" si="10"/>
        <v>58658128</v>
      </c>
      <c r="M49" s="46">
        <f t="shared" si="10"/>
        <v>112067802</v>
      </c>
      <c r="N49" s="46">
        <f t="shared" si="10"/>
        <v>228943873</v>
      </c>
      <c r="O49" s="46">
        <f t="shared" si="10"/>
        <v>87863697</v>
      </c>
      <c r="P49" s="46">
        <f t="shared" si="10"/>
        <v>-10652575</v>
      </c>
      <c r="Q49" s="46">
        <f t="shared" si="10"/>
        <v>148309063</v>
      </c>
      <c r="R49" s="46">
        <f t="shared" si="10"/>
        <v>225520185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897922031</v>
      </c>
      <c r="X49" s="46">
        <f>IF(F25=F48,0,X25-X48)</f>
        <v>-148778181</v>
      </c>
      <c r="Y49" s="46">
        <f t="shared" si="10"/>
        <v>1046700212</v>
      </c>
      <c r="Z49" s="47">
        <f>+IF(X49&lt;&gt;0,+(Y49/X49)*100,0)</f>
        <v>-703.5307226938068</v>
      </c>
      <c r="AA49" s="44">
        <f>+AA25-AA48</f>
        <v>-198375064</v>
      </c>
    </row>
    <row r="50" spans="1:27" ht="12.75">
      <c r="A50" s="16" t="s">
        <v>77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2.75">
      <c r="A51" s="17" t="s">
        <v>78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2.75">
      <c r="A52" s="18" t="s">
        <v>79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2.75">
      <c r="A53" s="17" t="s">
        <v>80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81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2.7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2.7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2.7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2.7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2.7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2.7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cellComments="atEnd" horizontalDpi="600" verticalDpi="600" orientation="landscape" paperSize="9" scale="7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53" t="s">
        <v>74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82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/>
      <c r="C3" s="32" t="s">
        <v>6</v>
      </c>
      <c r="D3" s="32" t="s">
        <v>6</v>
      </c>
      <c r="E3" s="33" t="s">
        <v>7</v>
      </c>
      <c r="F3" s="34" t="s">
        <v>8</v>
      </c>
      <c r="G3" s="34" t="s">
        <v>9</v>
      </c>
      <c r="H3" s="34" t="s">
        <v>10</v>
      </c>
      <c r="I3" s="34" t="s">
        <v>11</v>
      </c>
      <c r="J3" s="34" t="s">
        <v>12</v>
      </c>
      <c r="K3" s="34" t="s">
        <v>13</v>
      </c>
      <c r="L3" s="34" t="s">
        <v>14</v>
      </c>
      <c r="M3" s="34" t="s">
        <v>15</v>
      </c>
      <c r="N3" s="34" t="s">
        <v>16</v>
      </c>
      <c r="O3" s="34" t="s">
        <v>17</v>
      </c>
      <c r="P3" s="34" t="s">
        <v>18</v>
      </c>
      <c r="Q3" s="34" t="s">
        <v>19</v>
      </c>
      <c r="R3" s="34" t="s">
        <v>20</v>
      </c>
      <c r="S3" s="34" t="s">
        <v>21</v>
      </c>
      <c r="T3" s="34" t="s">
        <v>22</v>
      </c>
      <c r="U3" s="34" t="s">
        <v>23</v>
      </c>
      <c r="V3" s="34" t="s">
        <v>24</v>
      </c>
      <c r="W3" s="34" t="s">
        <v>25</v>
      </c>
      <c r="X3" s="34" t="s">
        <v>26</v>
      </c>
      <c r="Y3" s="34" t="s">
        <v>27</v>
      </c>
      <c r="Z3" s="34" t="s">
        <v>28</v>
      </c>
      <c r="AA3" s="35" t="s">
        <v>29</v>
      </c>
    </row>
    <row r="4" spans="1:27" ht="12.75">
      <c r="A4" s="12" t="s">
        <v>30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2.75">
      <c r="A5" s="2" t="s">
        <v>31</v>
      </c>
      <c r="B5" s="3"/>
      <c r="C5" s="19">
        <f aca="true" t="shared" si="0" ref="C5:Y5">SUM(C6:C8)</f>
        <v>466381315</v>
      </c>
      <c r="D5" s="19">
        <f>SUM(D6:D8)</f>
        <v>0</v>
      </c>
      <c r="E5" s="20">
        <f t="shared" si="0"/>
        <v>362868159</v>
      </c>
      <c r="F5" s="21">
        <f t="shared" si="0"/>
        <v>377256164</v>
      </c>
      <c r="G5" s="21">
        <f t="shared" si="0"/>
        <v>46313109</v>
      </c>
      <c r="H5" s="21">
        <f t="shared" si="0"/>
        <v>30097091</v>
      </c>
      <c r="I5" s="21">
        <f t="shared" si="0"/>
        <v>25824845</v>
      </c>
      <c r="J5" s="21">
        <f t="shared" si="0"/>
        <v>102235045</v>
      </c>
      <c r="K5" s="21">
        <f t="shared" si="0"/>
        <v>30565977</v>
      </c>
      <c r="L5" s="21">
        <f t="shared" si="0"/>
        <v>26951970</v>
      </c>
      <c r="M5" s="21">
        <f t="shared" si="0"/>
        <v>27993354</v>
      </c>
      <c r="N5" s="21">
        <f t="shared" si="0"/>
        <v>85511301</v>
      </c>
      <c r="O5" s="21">
        <f t="shared" si="0"/>
        <v>27023776</v>
      </c>
      <c r="P5" s="21">
        <f t="shared" si="0"/>
        <v>33536248</v>
      </c>
      <c r="Q5" s="21">
        <f t="shared" si="0"/>
        <v>32522573</v>
      </c>
      <c r="R5" s="21">
        <f t="shared" si="0"/>
        <v>93082597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280828943</v>
      </c>
      <c r="X5" s="21">
        <f t="shared" si="0"/>
        <v>277508661</v>
      </c>
      <c r="Y5" s="21">
        <f t="shared" si="0"/>
        <v>3320282</v>
      </c>
      <c r="Z5" s="4">
        <f>+IF(X5&lt;&gt;0,+(Y5/X5)*100,0)</f>
        <v>1.196460675510232</v>
      </c>
      <c r="AA5" s="19">
        <f>SUM(AA6:AA8)</f>
        <v>377256164</v>
      </c>
    </row>
    <row r="6" spans="1:27" ht="12.75">
      <c r="A6" s="5" t="s">
        <v>32</v>
      </c>
      <c r="B6" s="3"/>
      <c r="C6" s="22">
        <v>22913</v>
      </c>
      <c r="D6" s="22"/>
      <c r="E6" s="23">
        <v>4678400</v>
      </c>
      <c r="F6" s="24">
        <v>4678400</v>
      </c>
      <c r="G6" s="24"/>
      <c r="H6" s="24"/>
      <c r="I6" s="24"/>
      <c r="J6" s="24"/>
      <c r="K6" s="24"/>
      <c r="L6" s="24">
        <v>12913</v>
      </c>
      <c r="M6" s="24">
        <v>17217</v>
      </c>
      <c r="N6" s="24">
        <v>30130</v>
      </c>
      <c r="O6" s="24"/>
      <c r="P6" s="24">
        <v>112812</v>
      </c>
      <c r="Q6" s="24"/>
      <c r="R6" s="24">
        <v>112812</v>
      </c>
      <c r="S6" s="24"/>
      <c r="T6" s="24"/>
      <c r="U6" s="24"/>
      <c r="V6" s="24"/>
      <c r="W6" s="24">
        <v>142942</v>
      </c>
      <c r="X6" s="24">
        <v>3508788</v>
      </c>
      <c r="Y6" s="24">
        <v>-3365846</v>
      </c>
      <c r="Z6" s="6">
        <v>-95.93</v>
      </c>
      <c r="AA6" s="22">
        <v>4678400</v>
      </c>
    </row>
    <row r="7" spans="1:27" ht="12.75">
      <c r="A7" s="5" t="s">
        <v>33</v>
      </c>
      <c r="B7" s="3"/>
      <c r="C7" s="25">
        <v>465919213</v>
      </c>
      <c r="D7" s="25"/>
      <c r="E7" s="26">
        <v>358189759</v>
      </c>
      <c r="F7" s="27">
        <v>372577764</v>
      </c>
      <c r="G7" s="27">
        <v>46313109</v>
      </c>
      <c r="H7" s="27">
        <v>30097091</v>
      </c>
      <c r="I7" s="27">
        <v>25824845</v>
      </c>
      <c r="J7" s="27">
        <v>102235045</v>
      </c>
      <c r="K7" s="27">
        <v>30565977</v>
      </c>
      <c r="L7" s="27">
        <v>26939057</v>
      </c>
      <c r="M7" s="27">
        <v>27976137</v>
      </c>
      <c r="N7" s="27">
        <v>85481171</v>
      </c>
      <c r="O7" s="27">
        <v>27023776</v>
      </c>
      <c r="P7" s="27">
        <v>33423436</v>
      </c>
      <c r="Q7" s="27">
        <v>32522573</v>
      </c>
      <c r="R7" s="27">
        <v>92969785</v>
      </c>
      <c r="S7" s="27"/>
      <c r="T7" s="27"/>
      <c r="U7" s="27"/>
      <c r="V7" s="27"/>
      <c r="W7" s="27">
        <v>280686001</v>
      </c>
      <c r="X7" s="27">
        <v>273999873</v>
      </c>
      <c r="Y7" s="27">
        <v>6686128</v>
      </c>
      <c r="Z7" s="7">
        <v>2.44</v>
      </c>
      <c r="AA7" s="25">
        <v>372577764</v>
      </c>
    </row>
    <row r="8" spans="1:27" ht="12.75">
      <c r="A8" s="5" t="s">
        <v>34</v>
      </c>
      <c r="B8" s="3"/>
      <c r="C8" s="22">
        <v>439189</v>
      </c>
      <c r="D8" s="22"/>
      <c r="E8" s="23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6"/>
      <c r="AA8" s="22"/>
    </row>
    <row r="9" spans="1:27" ht="12.75">
      <c r="A9" s="2" t="s">
        <v>35</v>
      </c>
      <c r="B9" s="3"/>
      <c r="C9" s="19">
        <f aca="true" t="shared" si="1" ref="C9:Y9">SUM(C10:C14)</f>
        <v>188731134</v>
      </c>
      <c r="D9" s="19">
        <f>SUM(D10:D14)</f>
        <v>0</v>
      </c>
      <c r="E9" s="20">
        <f t="shared" si="1"/>
        <v>258348597</v>
      </c>
      <c r="F9" s="21">
        <f t="shared" si="1"/>
        <v>327700067</v>
      </c>
      <c r="G9" s="21">
        <f t="shared" si="1"/>
        <v>2284923</v>
      </c>
      <c r="H9" s="21">
        <f t="shared" si="1"/>
        <v>3721784</v>
      </c>
      <c r="I9" s="21">
        <f t="shared" si="1"/>
        <v>1389511</v>
      </c>
      <c r="J9" s="21">
        <f t="shared" si="1"/>
        <v>7396218</v>
      </c>
      <c r="K9" s="21">
        <f t="shared" si="1"/>
        <v>2663274</v>
      </c>
      <c r="L9" s="21">
        <f t="shared" si="1"/>
        <v>2660309</v>
      </c>
      <c r="M9" s="21">
        <f t="shared" si="1"/>
        <v>2651214</v>
      </c>
      <c r="N9" s="21">
        <f t="shared" si="1"/>
        <v>7974797</v>
      </c>
      <c r="O9" s="21">
        <f t="shared" si="1"/>
        <v>1525466</v>
      </c>
      <c r="P9" s="21">
        <f t="shared" si="1"/>
        <v>4341489</v>
      </c>
      <c r="Q9" s="21">
        <f t="shared" si="1"/>
        <v>5022823</v>
      </c>
      <c r="R9" s="21">
        <f t="shared" si="1"/>
        <v>10889778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26260793</v>
      </c>
      <c r="X9" s="21">
        <f t="shared" si="1"/>
        <v>243050145</v>
      </c>
      <c r="Y9" s="21">
        <f t="shared" si="1"/>
        <v>-216789352</v>
      </c>
      <c r="Z9" s="4">
        <f>+IF(X9&lt;&gt;0,+(Y9/X9)*100,0)</f>
        <v>-89.19531893305391</v>
      </c>
      <c r="AA9" s="19">
        <f>SUM(AA10:AA14)</f>
        <v>327700067</v>
      </c>
    </row>
    <row r="10" spans="1:27" ht="12.75">
      <c r="A10" s="5" t="s">
        <v>36</v>
      </c>
      <c r="B10" s="3"/>
      <c r="C10" s="22">
        <v>16948880</v>
      </c>
      <c r="D10" s="22"/>
      <c r="E10" s="23">
        <v>15726223</v>
      </c>
      <c r="F10" s="24">
        <v>16176223</v>
      </c>
      <c r="G10" s="24">
        <v>417989</v>
      </c>
      <c r="H10" s="24">
        <v>1875326</v>
      </c>
      <c r="I10" s="24">
        <v>316828</v>
      </c>
      <c r="J10" s="24">
        <v>2610143</v>
      </c>
      <c r="K10" s="24">
        <v>1045348</v>
      </c>
      <c r="L10" s="24">
        <v>1096913</v>
      </c>
      <c r="M10" s="24">
        <v>114269</v>
      </c>
      <c r="N10" s="24">
        <v>2256530</v>
      </c>
      <c r="O10" s="24">
        <v>166422</v>
      </c>
      <c r="P10" s="24">
        <v>2356992</v>
      </c>
      <c r="Q10" s="24">
        <v>3963979</v>
      </c>
      <c r="R10" s="24">
        <v>6487393</v>
      </c>
      <c r="S10" s="24"/>
      <c r="T10" s="24"/>
      <c r="U10" s="24"/>
      <c r="V10" s="24"/>
      <c r="W10" s="24">
        <v>11354066</v>
      </c>
      <c r="X10" s="24">
        <v>11607081</v>
      </c>
      <c r="Y10" s="24">
        <v>-253015</v>
      </c>
      <c r="Z10" s="6">
        <v>-2.18</v>
      </c>
      <c r="AA10" s="22">
        <v>16176223</v>
      </c>
    </row>
    <row r="11" spans="1:27" ht="12.75">
      <c r="A11" s="5" t="s">
        <v>37</v>
      </c>
      <c r="B11" s="3"/>
      <c r="C11" s="22">
        <v>3187581</v>
      </c>
      <c r="D11" s="22"/>
      <c r="E11" s="23">
        <v>7080134</v>
      </c>
      <c r="F11" s="24">
        <v>3771995</v>
      </c>
      <c r="G11" s="24">
        <v>16982</v>
      </c>
      <c r="H11" s="24">
        <v>169363</v>
      </c>
      <c r="I11" s="24">
        <v>94877</v>
      </c>
      <c r="J11" s="24">
        <v>281222</v>
      </c>
      <c r="K11" s="24">
        <v>13921</v>
      </c>
      <c r="L11" s="24">
        <v>19698</v>
      </c>
      <c r="M11" s="24">
        <v>47472</v>
      </c>
      <c r="N11" s="24">
        <v>81091</v>
      </c>
      <c r="O11" s="24">
        <v>40495</v>
      </c>
      <c r="P11" s="24">
        <v>136193</v>
      </c>
      <c r="Q11" s="24">
        <v>7930</v>
      </c>
      <c r="R11" s="24">
        <v>184618</v>
      </c>
      <c r="S11" s="24"/>
      <c r="T11" s="24"/>
      <c r="U11" s="24"/>
      <c r="V11" s="24"/>
      <c r="W11" s="24">
        <v>546931</v>
      </c>
      <c r="X11" s="24">
        <v>965235</v>
      </c>
      <c r="Y11" s="24">
        <v>-418304</v>
      </c>
      <c r="Z11" s="6">
        <v>-43.34</v>
      </c>
      <c r="AA11" s="22">
        <v>3771995</v>
      </c>
    </row>
    <row r="12" spans="1:27" ht="12.75">
      <c r="A12" s="5" t="s">
        <v>38</v>
      </c>
      <c r="B12" s="3"/>
      <c r="C12" s="22">
        <v>93384033</v>
      </c>
      <c r="D12" s="22"/>
      <c r="E12" s="23">
        <v>73867663</v>
      </c>
      <c r="F12" s="24">
        <v>73867663</v>
      </c>
      <c r="G12" s="24">
        <v>1457966</v>
      </c>
      <c r="H12" s="24">
        <v>1632425</v>
      </c>
      <c r="I12" s="24">
        <v>930662</v>
      </c>
      <c r="J12" s="24">
        <v>4021053</v>
      </c>
      <c r="K12" s="24">
        <v>1454941</v>
      </c>
      <c r="L12" s="24">
        <v>1383480</v>
      </c>
      <c r="M12" s="24">
        <v>1317751</v>
      </c>
      <c r="N12" s="24">
        <v>4156172</v>
      </c>
      <c r="O12" s="24">
        <v>1269411</v>
      </c>
      <c r="P12" s="24">
        <v>1353563</v>
      </c>
      <c r="Q12" s="24">
        <v>946769</v>
      </c>
      <c r="R12" s="24">
        <v>3569743</v>
      </c>
      <c r="S12" s="24"/>
      <c r="T12" s="24"/>
      <c r="U12" s="24"/>
      <c r="V12" s="24"/>
      <c r="W12" s="24">
        <v>11746968</v>
      </c>
      <c r="X12" s="24">
        <v>55400706</v>
      </c>
      <c r="Y12" s="24">
        <v>-43653738</v>
      </c>
      <c r="Z12" s="6">
        <v>-78.8</v>
      </c>
      <c r="AA12" s="22">
        <v>73867663</v>
      </c>
    </row>
    <row r="13" spans="1:27" ht="12.75">
      <c r="A13" s="5" t="s">
        <v>39</v>
      </c>
      <c r="B13" s="3"/>
      <c r="C13" s="22">
        <v>75118420</v>
      </c>
      <c r="D13" s="22"/>
      <c r="E13" s="23">
        <v>161594577</v>
      </c>
      <c r="F13" s="24">
        <v>233804186</v>
      </c>
      <c r="G13" s="24">
        <v>391374</v>
      </c>
      <c r="H13" s="24">
        <v>44670</v>
      </c>
      <c r="I13" s="24">
        <v>44687</v>
      </c>
      <c r="J13" s="24">
        <v>480731</v>
      </c>
      <c r="K13" s="24">
        <v>149064</v>
      </c>
      <c r="L13" s="24">
        <v>157429</v>
      </c>
      <c r="M13" s="24">
        <v>1170427</v>
      </c>
      <c r="N13" s="24">
        <v>1476920</v>
      </c>
      <c r="O13" s="24">
        <v>48315</v>
      </c>
      <c r="P13" s="24">
        <v>489799</v>
      </c>
      <c r="Q13" s="24">
        <v>104145</v>
      </c>
      <c r="R13" s="24">
        <v>642259</v>
      </c>
      <c r="S13" s="24"/>
      <c r="T13" s="24"/>
      <c r="U13" s="24"/>
      <c r="V13" s="24"/>
      <c r="W13" s="24">
        <v>2599910</v>
      </c>
      <c r="X13" s="24">
        <v>175017129</v>
      </c>
      <c r="Y13" s="24">
        <v>-172417219</v>
      </c>
      <c r="Z13" s="6">
        <v>-98.51</v>
      </c>
      <c r="AA13" s="22">
        <v>233804186</v>
      </c>
    </row>
    <row r="14" spans="1:27" ht="12.75">
      <c r="A14" s="5" t="s">
        <v>40</v>
      </c>
      <c r="B14" s="3"/>
      <c r="C14" s="25">
        <v>92220</v>
      </c>
      <c r="D14" s="25"/>
      <c r="E14" s="26">
        <v>80000</v>
      </c>
      <c r="F14" s="27">
        <v>80000</v>
      </c>
      <c r="G14" s="27">
        <v>612</v>
      </c>
      <c r="H14" s="27"/>
      <c r="I14" s="27">
        <v>2457</v>
      </c>
      <c r="J14" s="27">
        <v>3069</v>
      </c>
      <c r="K14" s="27"/>
      <c r="L14" s="27">
        <v>2789</v>
      </c>
      <c r="M14" s="27">
        <v>1295</v>
      </c>
      <c r="N14" s="27">
        <v>4084</v>
      </c>
      <c r="O14" s="27">
        <v>823</v>
      </c>
      <c r="P14" s="27">
        <v>4942</v>
      </c>
      <c r="Q14" s="27"/>
      <c r="R14" s="27">
        <v>5765</v>
      </c>
      <c r="S14" s="27"/>
      <c r="T14" s="27"/>
      <c r="U14" s="27"/>
      <c r="V14" s="27"/>
      <c r="W14" s="27">
        <v>12918</v>
      </c>
      <c r="X14" s="27">
        <v>59994</v>
      </c>
      <c r="Y14" s="27">
        <v>-47076</v>
      </c>
      <c r="Z14" s="7">
        <v>-78.47</v>
      </c>
      <c r="AA14" s="25">
        <v>80000</v>
      </c>
    </row>
    <row r="15" spans="1:27" ht="12.75">
      <c r="A15" s="2" t="s">
        <v>41</v>
      </c>
      <c r="B15" s="8"/>
      <c r="C15" s="19">
        <f aca="true" t="shared" si="2" ref="C15:Y15">SUM(C16:C18)</f>
        <v>291423568</v>
      </c>
      <c r="D15" s="19">
        <f>SUM(D16:D18)</f>
        <v>0</v>
      </c>
      <c r="E15" s="20">
        <f t="shared" si="2"/>
        <v>403230486</v>
      </c>
      <c r="F15" s="21">
        <f t="shared" si="2"/>
        <v>380179493</v>
      </c>
      <c r="G15" s="21">
        <f t="shared" si="2"/>
        <v>5721926</v>
      </c>
      <c r="H15" s="21">
        <f t="shared" si="2"/>
        <v>4249065</v>
      </c>
      <c r="I15" s="21">
        <f t="shared" si="2"/>
        <v>8404824</v>
      </c>
      <c r="J15" s="21">
        <f t="shared" si="2"/>
        <v>18375815</v>
      </c>
      <c r="K15" s="21">
        <f t="shared" si="2"/>
        <v>5280243</v>
      </c>
      <c r="L15" s="21">
        <f t="shared" si="2"/>
        <v>9567115</v>
      </c>
      <c r="M15" s="21">
        <f t="shared" si="2"/>
        <v>4897940</v>
      </c>
      <c r="N15" s="21">
        <f t="shared" si="2"/>
        <v>19745298</v>
      </c>
      <c r="O15" s="21">
        <f t="shared" si="2"/>
        <v>4517310</v>
      </c>
      <c r="P15" s="21">
        <f t="shared" si="2"/>
        <v>163951398</v>
      </c>
      <c r="Q15" s="21">
        <f t="shared" si="2"/>
        <v>3597344</v>
      </c>
      <c r="R15" s="21">
        <f t="shared" si="2"/>
        <v>172066052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210187165</v>
      </c>
      <c r="X15" s="21">
        <f t="shared" si="2"/>
        <v>58797624</v>
      </c>
      <c r="Y15" s="21">
        <f t="shared" si="2"/>
        <v>151389541</v>
      </c>
      <c r="Z15" s="4">
        <f>+IF(X15&lt;&gt;0,+(Y15/X15)*100,0)</f>
        <v>257.4756098987946</v>
      </c>
      <c r="AA15" s="19">
        <f>SUM(AA16:AA18)</f>
        <v>380179493</v>
      </c>
    </row>
    <row r="16" spans="1:27" ht="12.75">
      <c r="A16" s="5" t="s">
        <v>42</v>
      </c>
      <c r="B16" s="3"/>
      <c r="C16" s="22">
        <v>11662962</v>
      </c>
      <c r="D16" s="22"/>
      <c r="E16" s="23">
        <v>12335840</v>
      </c>
      <c r="F16" s="24">
        <v>12450930</v>
      </c>
      <c r="G16" s="24">
        <v>1224128</v>
      </c>
      <c r="H16" s="24">
        <v>853966</v>
      </c>
      <c r="I16" s="24">
        <v>870980</v>
      </c>
      <c r="J16" s="24">
        <v>2949074</v>
      </c>
      <c r="K16" s="24">
        <v>571563</v>
      </c>
      <c r="L16" s="24">
        <v>775672</v>
      </c>
      <c r="M16" s="24">
        <v>390029</v>
      </c>
      <c r="N16" s="24">
        <v>1737264</v>
      </c>
      <c r="O16" s="24">
        <v>371609</v>
      </c>
      <c r="P16" s="24">
        <v>1358607</v>
      </c>
      <c r="Q16" s="24">
        <v>453522</v>
      </c>
      <c r="R16" s="24">
        <v>2183738</v>
      </c>
      <c r="S16" s="24"/>
      <c r="T16" s="24"/>
      <c r="U16" s="24"/>
      <c r="V16" s="24"/>
      <c r="W16" s="24">
        <v>6870076</v>
      </c>
      <c r="X16" s="24">
        <v>8058564</v>
      </c>
      <c r="Y16" s="24">
        <v>-1188488</v>
      </c>
      <c r="Z16" s="6">
        <v>-14.75</v>
      </c>
      <c r="AA16" s="22">
        <v>12450930</v>
      </c>
    </row>
    <row r="17" spans="1:27" ht="12.75">
      <c r="A17" s="5" t="s">
        <v>43</v>
      </c>
      <c r="B17" s="3"/>
      <c r="C17" s="22">
        <v>279759583</v>
      </c>
      <c r="D17" s="22"/>
      <c r="E17" s="23">
        <v>390893046</v>
      </c>
      <c r="F17" s="24">
        <v>367726963</v>
      </c>
      <c r="G17" s="24">
        <v>4497798</v>
      </c>
      <c r="H17" s="24">
        <v>3394991</v>
      </c>
      <c r="I17" s="24">
        <v>7533790</v>
      </c>
      <c r="J17" s="24">
        <v>15426579</v>
      </c>
      <c r="K17" s="24">
        <v>4708604</v>
      </c>
      <c r="L17" s="24">
        <v>8791281</v>
      </c>
      <c r="M17" s="24">
        <v>4506753</v>
      </c>
      <c r="N17" s="24">
        <v>18006638</v>
      </c>
      <c r="O17" s="24">
        <v>4145625</v>
      </c>
      <c r="P17" s="24">
        <v>162592683</v>
      </c>
      <c r="Q17" s="24">
        <v>3143822</v>
      </c>
      <c r="R17" s="24">
        <v>169882130</v>
      </c>
      <c r="S17" s="24"/>
      <c r="T17" s="24"/>
      <c r="U17" s="24"/>
      <c r="V17" s="24"/>
      <c r="W17" s="24">
        <v>203315347</v>
      </c>
      <c r="X17" s="24">
        <v>50737863</v>
      </c>
      <c r="Y17" s="24">
        <v>152577484</v>
      </c>
      <c r="Z17" s="6">
        <v>300.72</v>
      </c>
      <c r="AA17" s="22">
        <v>367726963</v>
      </c>
    </row>
    <row r="18" spans="1:27" ht="12.75">
      <c r="A18" s="5" t="s">
        <v>44</v>
      </c>
      <c r="B18" s="3"/>
      <c r="C18" s="22">
        <v>1023</v>
      </c>
      <c r="D18" s="22"/>
      <c r="E18" s="23">
        <v>1600</v>
      </c>
      <c r="F18" s="24">
        <v>1600</v>
      </c>
      <c r="G18" s="24"/>
      <c r="H18" s="24">
        <v>108</v>
      </c>
      <c r="I18" s="24">
        <v>54</v>
      </c>
      <c r="J18" s="24">
        <v>162</v>
      </c>
      <c r="K18" s="24">
        <v>76</v>
      </c>
      <c r="L18" s="24">
        <v>162</v>
      </c>
      <c r="M18" s="24">
        <v>1158</v>
      </c>
      <c r="N18" s="24">
        <v>1396</v>
      </c>
      <c r="O18" s="24">
        <v>76</v>
      </c>
      <c r="P18" s="24">
        <v>108</v>
      </c>
      <c r="Q18" s="24"/>
      <c r="R18" s="24">
        <v>184</v>
      </c>
      <c r="S18" s="24"/>
      <c r="T18" s="24"/>
      <c r="U18" s="24"/>
      <c r="V18" s="24"/>
      <c r="W18" s="24">
        <v>1742</v>
      </c>
      <c r="X18" s="24">
        <v>1197</v>
      </c>
      <c r="Y18" s="24">
        <v>545</v>
      </c>
      <c r="Z18" s="6">
        <v>45.53</v>
      </c>
      <c r="AA18" s="22">
        <v>1600</v>
      </c>
    </row>
    <row r="19" spans="1:27" ht="12.75">
      <c r="A19" s="2" t="s">
        <v>45</v>
      </c>
      <c r="B19" s="8"/>
      <c r="C19" s="19">
        <f aca="true" t="shared" si="3" ref="C19:Y19">SUM(C20:C23)</f>
        <v>1085905475</v>
      </c>
      <c r="D19" s="19">
        <f>SUM(D20:D23)</f>
        <v>0</v>
      </c>
      <c r="E19" s="20">
        <f t="shared" si="3"/>
        <v>1254922641</v>
      </c>
      <c r="F19" s="21">
        <f t="shared" si="3"/>
        <v>1280175143</v>
      </c>
      <c r="G19" s="21">
        <f t="shared" si="3"/>
        <v>50833764</v>
      </c>
      <c r="H19" s="21">
        <f t="shared" si="3"/>
        <v>97093598</v>
      </c>
      <c r="I19" s="21">
        <f t="shared" si="3"/>
        <v>150947474</v>
      </c>
      <c r="J19" s="21">
        <f t="shared" si="3"/>
        <v>298874836</v>
      </c>
      <c r="K19" s="21">
        <f t="shared" si="3"/>
        <v>83861129</v>
      </c>
      <c r="L19" s="21">
        <f t="shared" si="3"/>
        <v>86868994</v>
      </c>
      <c r="M19" s="21">
        <f t="shared" si="3"/>
        <v>135423909</v>
      </c>
      <c r="N19" s="21">
        <f t="shared" si="3"/>
        <v>306154032</v>
      </c>
      <c r="O19" s="21">
        <f t="shared" si="3"/>
        <v>84663408</v>
      </c>
      <c r="P19" s="21">
        <f t="shared" si="3"/>
        <v>98001142</v>
      </c>
      <c r="Q19" s="21">
        <f t="shared" si="3"/>
        <v>85668850</v>
      </c>
      <c r="R19" s="21">
        <f t="shared" si="3"/>
        <v>268333400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873362268</v>
      </c>
      <c r="X19" s="21">
        <f t="shared" si="3"/>
        <v>922941066</v>
      </c>
      <c r="Y19" s="21">
        <f t="shared" si="3"/>
        <v>-49578798</v>
      </c>
      <c r="Z19" s="4">
        <f>+IF(X19&lt;&gt;0,+(Y19/X19)*100,0)</f>
        <v>-5.371827067450047</v>
      </c>
      <c r="AA19" s="19">
        <f>SUM(AA20:AA23)</f>
        <v>1280175143</v>
      </c>
    </row>
    <row r="20" spans="1:27" ht="12.75">
      <c r="A20" s="5" t="s">
        <v>46</v>
      </c>
      <c r="B20" s="3"/>
      <c r="C20" s="22">
        <v>649299149</v>
      </c>
      <c r="D20" s="22"/>
      <c r="E20" s="23">
        <v>770611622</v>
      </c>
      <c r="F20" s="24">
        <v>774611622</v>
      </c>
      <c r="G20" s="24">
        <v>31559977</v>
      </c>
      <c r="H20" s="24">
        <v>67232140</v>
      </c>
      <c r="I20" s="24">
        <v>69762084</v>
      </c>
      <c r="J20" s="24">
        <v>168554201</v>
      </c>
      <c r="K20" s="24">
        <v>58317904</v>
      </c>
      <c r="L20" s="24">
        <v>56990081</v>
      </c>
      <c r="M20" s="24">
        <v>65364573</v>
      </c>
      <c r="N20" s="24">
        <v>180672558</v>
      </c>
      <c r="O20" s="24">
        <v>53968457</v>
      </c>
      <c r="P20" s="24">
        <v>57272682</v>
      </c>
      <c r="Q20" s="24">
        <v>57039947</v>
      </c>
      <c r="R20" s="24">
        <v>168281086</v>
      </c>
      <c r="S20" s="24"/>
      <c r="T20" s="24"/>
      <c r="U20" s="24"/>
      <c r="V20" s="24"/>
      <c r="W20" s="24">
        <v>517507845</v>
      </c>
      <c r="X20" s="24">
        <v>580958682</v>
      </c>
      <c r="Y20" s="24">
        <v>-63450837</v>
      </c>
      <c r="Z20" s="6">
        <v>-10.92</v>
      </c>
      <c r="AA20" s="22">
        <v>774611622</v>
      </c>
    </row>
    <row r="21" spans="1:27" ht="12.75">
      <c r="A21" s="5" t="s">
        <v>47</v>
      </c>
      <c r="B21" s="3"/>
      <c r="C21" s="22">
        <v>181087736</v>
      </c>
      <c r="D21" s="22"/>
      <c r="E21" s="23">
        <v>185303031</v>
      </c>
      <c r="F21" s="24">
        <v>183327567</v>
      </c>
      <c r="G21" s="24">
        <v>2145867</v>
      </c>
      <c r="H21" s="24">
        <v>11907572</v>
      </c>
      <c r="I21" s="24">
        <v>27685785</v>
      </c>
      <c r="J21" s="24">
        <v>41739224</v>
      </c>
      <c r="K21" s="24">
        <v>7905758</v>
      </c>
      <c r="L21" s="24">
        <v>12342962</v>
      </c>
      <c r="M21" s="24">
        <v>24788496</v>
      </c>
      <c r="N21" s="24">
        <v>45037216</v>
      </c>
      <c r="O21" s="24">
        <v>13352731</v>
      </c>
      <c r="P21" s="24">
        <v>19595256</v>
      </c>
      <c r="Q21" s="24">
        <v>11275539</v>
      </c>
      <c r="R21" s="24">
        <v>44223526</v>
      </c>
      <c r="S21" s="24"/>
      <c r="T21" s="24"/>
      <c r="U21" s="24"/>
      <c r="V21" s="24"/>
      <c r="W21" s="24">
        <v>130999966</v>
      </c>
      <c r="X21" s="24">
        <v>127555821</v>
      </c>
      <c r="Y21" s="24">
        <v>3444145</v>
      </c>
      <c r="Z21" s="6">
        <v>2.7</v>
      </c>
      <c r="AA21" s="22">
        <v>183327567</v>
      </c>
    </row>
    <row r="22" spans="1:27" ht="12.75">
      <c r="A22" s="5" t="s">
        <v>48</v>
      </c>
      <c r="B22" s="3"/>
      <c r="C22" s="25">
        <v>136537304</v>
      </c>
      <c r="D22" s="25"/>
      <c r="E22" s="26">
        <v>172133278</v>
      </c>
      <c r="F22" s="27">
        <v>192361244</v>
      </c>
      <c r="G22" s="27">
        <v>9345628</v>
      </c>
      <c r="H22" s="27">
        <v>10317078</v>
      </c>
      <c r="I22" s="27">
        <v>28171875</v>
      </c>
      <c r="J22" s="27">
        <v>47834581</v>
      </c>
      <c r="K22" s="27">
        <v>9891651</v>
      </c>
      <c r="L22" s="27">
        <v>9768460</v>
      </c>
      <c r="M22" s="27">
        <v>23975759</v>
      </c>
      <c r="N22" s="27">
        <v>43635870</v>
      </c>
      <c r="O22" s="27">
        <v>9534908</v>
      </c>
      <c r="P22" s="27">
        <v>13117788</v>
      </c>
      <c r="Q22" s="27">
        <v>9527194</v>
      </c>
      <c r="R22" s="27">
        <v>32179890</v>
      </c>
      <c r="S22" s="27"/>
      <c r="T22" s="27"/>
      <c r="U22" s="27"/>
      <c r="V22" s="27"/>
      <c r="W22" s="27">
        <v>123650341</v>
      </c>
      <c r="X22" s="27">
        <v>117020550</v>
      </c>
      <c r="Y22" s="27">
        <v>6629791</v>
      </c>
      <c r="Z22" s="7">
        <v>5.67</v>
      </c>
      <c r="AA22" s="25">
        <v>192361244</v>
      </c>
    </row>
    <row r="23" spans="1:27" ht="12.75">
      <c r="A23" s="5" t="s">
        <v>49</v>
      </c>
      <c r="B23" s="3"/>
      <c r="C23" s="22">
        <v>118981286</v>
      </c>
      <c r="D23" s="22"/>
      <c r="E23" s="23">
        <v>126874710</v>
      </c>
      <c r="F23" s="24">
        <v>129874710</v>
      </c>
      <c r="G23" s="24">
        <v>7782292</v>
      </c>
      <c r="H23" s="24">
        <v>7636808</v>
      </c>
      <c r="I23" s="24">
        <v>25327730</v>
      </c>
      <c r="J23" s="24">
        <v>40746830</v>
      </c>
      <c r="K23" s="24">
        <v>7745816</v>
      </c>
      <c r="L23" s="24">
        <v>7767491</v>
      </c>
      <c r="M23" s="24">
        <v>21295081</v>
      </c>
      <c r="N23" s="24">
        <v>36808388</v>
      </c>
      <c r="O23" s="24">
        <v>7807312</v>
      </c>
      <c r="P23" s="24">
        <v>8015416</v>
      </c>
      <c r="Q23" s="24">
        <v>7826170</v>
      </c>
      <c r="R23" s="24">
        <v>23648898</v>
      </c>
      <c r="S23" s="24"/>
      <c r="T23" s="24"/>
      <c r="U23" s="24"/>
      <c r="V23" s="24"/>
      <c r="W23" s="24">
        <v>101204116</v>
      </c>
      <c r="X23" s="24">
        <v>97406013</v>
      </c>
      <c r="Y23" s="24">
        <v>3798103</v>
      </c>
      <c r="Z23" s="6">
        <v>3.9</v>
      </c>
      <c r="AA23" s="22">
        <v>129874710</v>
      </c>
    </row>
    <row r="24" spans="1:27" ht="12.75">
      <c r="A24" s="2" t="s">
        <v>50</v>
      </c>
      <c r="B24" s="8" t="s">
        <v>51</v>
      </c>
      <c r="C24" s="19">
        <v>35758</v>
      </c>
      <c r="D24" s="19"/>
      <c r="E24" s="20">
        <v>58638</v>
      </c>
      <c r="F24" s="21">
        <v>158638</v>
      </c>
      <c r="G24" s="21">
        <v>261</v>
      </c>
      <c r="H24" s="21">
        <v>124</v>
      </c>
      <c r="I24" s="21">
        <v>384</v>
      </c>
      <c r="J24" s="21">
        <v>769</v>
      </c>
      <c r="K24" s="21">
        <v>840</v>
      </c>
      <c r="L24" s="21">
        <v>15001</v>
      </c>
      <c r="M24" s="21">
        <v>27</v>
      </c>
      <c r="N24" s="21">
        <v>15868</v>
      </c>
      <c r="O24" s="21">
        <v>859</v>
      </c>
      <c r="P24" s="21">
        <v>5333</v>
      </c>
      <c r="Q24" s="21">
        <v>272</v>
      </c>
      <c r="R24" s="21">
        <v>6464</v>
      </c>
      <c r="S24" s="21"/>
      <c r="T24" s="21"/>
      <c r="U24" s="21"/>
      <c r="V24" s="21"/>
      <c r="W24" s="21">
        <v>23101</v>
      </c>
      <c r="X24" s="21">
        <v>43965</v>
      </c>
      <c r="Y24" s="21">
        <v>-20864</v>
      </c>
      <c r="Z24" s="4">
        <v>-47.46</v>
      </c>
      <c r="AA24" s="19">
        <v>158638</v>
      </c>
    </row>
    <row r="25" spans="1:27" ht="12.75">
      <c r="A25" s="9" t="s">
        <v>52</v>
      </c>
      <c r="B25" s="10" t="s">
        <v>53</v>
      </c>
      <c r="C25" s="40">
        <f aca="true" t="shared" si="4" ref="C25:Y25">+C5+C9+C15+C19+C24</f>
        <v>2032477250</v>
      </c>
      <c r="D25" s="40">
        <f>+D5+D9+D15+D19+D24</f>
        <v>0</v>
      </c>
      <c r="E25" s="41">
        <f t="shared" si="4"/>
        <v>2279428521</v>
      </c>
      <c r="F25" s="42">
        <f t="shared" si="4"/>
        <v>2365469505</v>
      </c>
      <c r="G25" s="42">
        <f t="shared" si="4"/>
        <v>105153983</v>
      </c>
      <c r="H25" s="42">
        <f t="shared" si="4"/>
        <v>135161662</v>
      </c>
      <c r="I25" s="42">
        <f t="shared" si="4"/>
        <v>186567038</v>
      </c>
      <c r="J25" s="42">
        <f t="shared" si="4"/>
        <v>426882683</v>
      </c>
      <c r="K25" s="42">
        <f t="shared" si="4"/>
        <v>122371463</v>
      </c>
      <c r="L25" s="42">
        <f t="shared" si="4"/>
        <v>126063389</v>
      </c>
      <c r="M25" s="42">
        <f t="shared" si="4"/>
        <v>170966444</v>
      </c>
      <c r="N25" s="42">
        <f t="shared" si="4"/>
        <v>419401296</v>
      </c>
      <c r="O25" s="42">
        <f t="shared" si="4"/>
        <v>117730819</v>
      </c>
      <c r="P25" s="42">
        <f t="shared" si="4"/>
        <v>299835610</v>
      </c>
      <c r="Q25" s="42">
        <f t="shared" si="4"/>
        <v>126811862</v>
      </c>
      <c r="R25" s="42">
        <f t="shared" si="4"/>
        <v>544378291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1390662270</v>
      </c>
      <c r="X25" s="42">
        <f t="shared" si="4"/>
        <v>1502341461</v>
      </c>
      <c r="Y25" s="42">
        <f t="shared" si="4"/>
        <v>-111679191</v>
      </c>
      <c r="Z25" s="43">
        <f>+IF(X25&lt;&gt;0,+(Y25/X25)*100,0)</f>
        <v>-7.433675625623967</v>
      </c>
      <c r="AA25" s="40">
        <f>+AA5+AA9+AA15+AA19+AA24</f>
        <v>2365469505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2.75">
      <c r="A27" s="12" t="s">
        <v>54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2.75">
      <c r="A28" s="2" t="s">
        <v>31</v>
      </c>
      <c r="B28" s="3"/>
      <c r="C28" s="19">
        <f aca="true" t="shared" si="5" ref="C28:Y28">SUM(C29:C31)</f>
        <v>318442865</v>
      </c>
      <c r="D28" s="19">
        <f>SUM(D29:D31)</f>
        <v>0</v>
      </c>
      <c r="E28" s="20">
        <f t="shared" si="5"/>
        <v>367385316</v>
      </c>
      <c r="F28" s="21">
        <f t="shared" si="5"/>
        <v>374236243</v>
      </c>
      <c r="G28" s="21">
        <f t="shared" si="5"/>
        <v>20477646</v>
      </c>
      <c r="H28" s="21">
        <f t="shared" si="5"/>
        <v>21985627</v>
      </c>
      <c r="I28" s="21">
        <f t="shared" si="5"/>
        <v>29137125</v>
      </c>
      <c r="J28" s="21">
        <f t="shared" si="5"/>
        <v>71600398</v>
      </c>
      <c r="K28" s="21">
        <f t="shared" si="5"/>
        <v>30282510</v>
      </c>
      <c r="L28" s="21">
        <f t="shared" si="5"/>
        <v>32171541</v>
      </c>
      <c r="M28" s="21">
        <f t="shared" si="5"/>
        <v>26117991</v>
      </c>
      <c r="N28" s="21">
        <f t="shared" si="5"/>
        <v>88572042</v>
      </c>
      <c r="O28" s="21">
        <f t="shared" si="5"/>
        <v>22342629</v>
      </c>
      <c r="P28" s="21">
        <f t="shared" si="5"/>
        <v>22350819</v>
      </c>
      <c r="Q28" s="21">
        <f t="shared" si="5"/>
        <v>21399516</v>
      </c>
      <c r="R28" s="21">
        <f t="shared" si="5"/>
        <v>66092964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226265404</v>
      </c>
      <c r="X28" s="21">
        <f t="shared" si="5"/>
        <v>278906352</v>
      </c>
      <c r="Y28" s="21">
        <f t="shared" si="5"/>
        <v>-52640948</v>
      </c>
      <c r="Z28" s="4">
        <f>+IF(X28&lt;&gt;0,+(Y28/X28)*100,0)</f>
        <v>-18.874058486842923</v>
      </c>
      <c r="AA28" s="19">
        <f>SUM(AA29:AA31)</f>
        <v>374236243</v>
      </c>
    </row>
    <row r="29" spans="1:27" ht="12.75">
      <c r="A29" s="5" t="s">
        <v>32</v>
      </c>
      <c r="B29" s="3"/>
      <c r="C29" s="22">
        <v>65198236</v>
      </c>
      <c r="D29" s="22"/>
      <c r="E29" s="23">
        <v>85463787</v>
      </c>
      <c r="F29" s="24">
        <v>88569564</v>
      </c>
      <c r="G29" s="24">
        <v>4513577</v>
      </c>
      <c r="H29" s="24">
        <v>4392392</v>
      </c>
      <c r="I29" s="24">
        <v>3987901</v>
      </c>
      <c r="J29" s="24">
        <v>12893870</v>
      </c>
      <c r="K29" s="24">
        <v>4584045</v>
      </c>
      <c r="L29" s="24">
        <v>4871405</v>
      </c>
      <c r="M29" s="24">
        <v>4405839</v>
      </c>
      <c r="N29" s="24">
        <v>13861289</v>
      </c>
      <c r="O29" s="24">
        <v>3894524</v>
      </c>
      <c r="P29" s="24">
        <v>4490312</v>
      </c>
      <c r="Q29" s="24">
        <v>3794045</v>
      </c>
      <c r="R29" s="24">
        <v>12178881</v>
      </c>
      <c r="S29" s="24"/>
      <c r="T29" s="24"/>
      <c r="U29" s="24"/>
      <c r="V29" s="24"/>
      <c r="W29" s="24">
        <v>38934040</v>
      </c>
      <c r="X29" s="24">
        <v>66419858</v>
      </c>
      <c r="Y29" s="24">
        <v>-27485818</v>
      </c>
      <c r="Z29" s="6">
        <v>-41.38</v>
      </c>
      <c r="AA29" s="22">
        <v>88569564</v>
      </c>
    </row>
    <row r="30" spans="1:27" ht="12.75">
      <c r="A30" s="5" t="s">
        <v>33</v>
      </c>
      <c r="B30" s="3"/>
      <c r="C30" s="25">
        <v>241702176</v>
      </c>
      <c r="D30" s="25"/>
      <c r="E30" s="26">
        <v>268131419</v>
      </c>
      <c r="F30" s="27">
        <v>271975951</v>
      </c>
      <c r="G30" s="27">
        <v>15636522</v>
      </c>
      <c r="H30" s="27">
        <v>16967944</v>
      </c>
      <c r="I30" s="27">
        <v>24552390</v>
      </c>
      <c r="J30" s="27">
        <v>57156856</v>
      </c>
      <c r="K30" s="27">
        <v>24814522</v>
      </c>
      <c r="L30" s="27">
        <v>25407616</v>
      </c>
      <c r="M30" s="27">
        <v>19104752</v>
      </c>
      <c r="N30" s="27">
        <v>69326890</v>
      </c>
      <c r="O30" s="27">
        <v>17809187</v>
      </c>
      <c r="P30" s="27">
        <v>17222907</v>
      </c>
      <c r="Q30" s="27">
        <v>16993022</v>
      </c>
      <c r="R30" s="27">
        <v>52025116</v>
      </c>
      <c r="S30" s="27"/>
      <c r="T30" s="27"/>
      <c r="U30" s="27"/>
      <c r="V30" s="27"/>
      <c r="W30" s="27">
        <v>178508862</v>
      </c>
      <c r="X30" s="27">
        <v>202218478</v>
      </c>
      <c r="Y30" s="27">
        <v>-23709616</v>
      </c>
      <c r="Z30" s="7">
        <v>-11.72</v>
      </c>
      <c r="AA30" s="25">
        <v>271975951</v>
      </c>
    </row>
    <row r="31" spans="1:27" ht="12.75">
      <c r="A31" s="5" t="s">
        <v>34</v>
      </c>
      <c r="B31" s="3"/>
      <c r="C31" s="22">
        <v>11542453</v>
      </c>
      <c r="D31" s="22"/>
      <c r="E31" s="23">
        <v>13790110</v>
      </c>
      <c r="F31" s="24">
        <v>13690728</v>
      </c>
      <c r="G31" s="24">
        <v>327547</v>
      </c>
      <c r="H31" s="24">
        <v>625291</v>
      </c>
      <c r="I31" s="24">
        <v>596834</v>
      </c>
      <c r="J31" s="24">
        <v>1549672</v>
      </c>
      <c r="K31" s="24">
        <v>883943</v>
      </c>
      <c r="L31" s="24">
        <v>1892520</v>
      </c>
      <c r="M31" s="24">
        <v>2607400</v>
      </c>
      <c r="N31" s="24">
        <v>5383863</v>
      </c>
      <c r="O31" s="24">
        <v>638918</v>
      </c>
      <c r="P31" s="24">
        <v>637600</v>
      </c>
      <c r="Q31" s="24">
        <v>612449</v>
      </c>
      <c r="R31" s="24">
        <v>1888967</v>
      </c>
      <c r="S31" s="24"/>
      <c r="T31" s="24"/>
      <c r="U31" s="24"/>
      <c r="V31" s="24"/>
      <c r="W31" s="24">
        <v>8822502</v>
      </c>
      <c r="X31" s="24">
        <v>10268016</v>
      </c>
      <c r="Y31" s="24">
        <v>-1445514</v>
      </c>
      <c r="Z31" s="6">
        <v>-14.08</v>
      </c>
      <c r="AA31" s="22">
        <v>13690728</v>
      </c>
    </row>
    <row r="32" spans="1:27" ht="12.75">
      <c r="A32" s="2" t="s">
        <v>35</v>
      </c>
      <c r="B32" s="3"/>
      <c r="C32" s="19">
        <f aca="true" t="shared" si="6" ref="C32:Y32">SUM(C33:C37)</f>
        <v>324771480</v>
      </c>
      <c r="D32" s="19">
        <f>SUM(D33:D37)</f>
        <v>0</v>
      </c>
      <c r="E32" s="20">
        <f t="shared" si="6"/>
        <v>396310008</v>
      </c>
      <c r="F32" s="21">
        <f t="shared" si="6"/>
        <v>475217304</v>
      </c>
      <c r="G32" s="21">
        <f t="shared" si="6"/>
        <v>12718889</v>
      </c>
      <c r="H32" s="21">
        <f t="shared" si="6"/>
        <v>16960405</v>
      </c>
      <c r="I32" s="21">
        <f t="shared" si="6"/>
        <v>16061712</v>
      </c>
      <c r="J32" s="21">
        <f t="shared" si="6"/>
        <v>45741006</v>
      </c>
      <c r="K32" s="21">
        <f t="shared" si="6"/>
        <v>16633133</v>
      </c>
      <c r="L32" s="21">
        <f t="shared" si="6"/>
        <v>20936495</v>
      </c>
      <c r="M32" s="21">
        <f t="shared" si="6"/>
        <v>17253044</v>
      </c>
      <c r="N32" s="21">
        <f t="shared" si="6"/>
        <v>54822672</v>
      </c>
      <c r="O32" s="21">
        <f t="shared" si="6"/>
        <v>16405385</v>
      </c>
      <c r="P32" s="21">
        <f t="shared" si="6"/>
        <v>14501650</v>
      </c>
      <c r="Q32" s="21">
        <f t="shared" si="6"/>
        <v>16597677</v>
      </c>
      <c r="R32" s="21">
        <f t="shared" si="6"/>
        <v>47504712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148068390</v>
      </c>
      <c r="X32" s="21">
        <f t="shared" si="6"/>
        <v>320790125</v>
      </c>
      <c r="Y32" s="21">
        <f t="shared" si="6"/>
        <v>-172721735</v>
      </c>
      <c r="Z32" s="4">
        <f>+IF(X32&lt;&gt;0,+(Y32/X32)*100,0)</f>
        <v>-53.84259724329108</v>
      </c>
      <c r="AA32" s="19">
        <f>SUM(AA33:AA37)</f>
        <v>475217304</v>
      </c>
    </row>
    <row r="33" spans="1:27" ht="12.75">
      <c r="A33" s="5" t="s">
        <v>36</v>
      </c>
      <c r="B33" s="3"/>
      <c r="C33" s="22">
        <v>50580240</v>
      </c>
      <c r="D33" s="22"/>
      <c r="E33" s="23">
        <v>58314088</v>
      </c>
      <c r="F33" s="24">
        <v>58104425</v>
      </c>
      <c r="G33" s="24">
        <v>2700452</v>
      </c>
      <c r="H33" s="24">
        <v>3851843</v>
      </c>
      <c r="I33" s="24">
        <v>3751578</v>
      </c>
      <c r="J33" s="24">
        <v>10303873</v>
      </c>
      <c r="K33" s="24">
        <v>3935451</v>
      </c>
      <c r="L33" s="24">
        <v>5605408</v>
      </c>
      <c r="M33" s="24">
        <v>5015545</v>
      </c>
      <c r="N33" s="24">
        <v>14556404</v>
      </c>
      <c r="O33" s="24">
        <v>3722793</v>
      </c>
      <c r="P33" s="24">
        <v>3465351</v>
      </c>
      <c r="Q33" s="24">
        <v>3971160</v>
      </c>
      <c r="R33" s="24">
        <v>11159304</v>
      </c>
      <c r="S33" s="24"/>
      <c r="T33" s="24"/>
      <c r="U33" s="24"/>
      <c r="V33" s="24"/>
      <c r="W33" s="24">
        <v>36019581</v>
      </c>
      <c r="X33" s="24">
        <v>42783823</v>
      </c>
      <c r="Y33" s="24">
        <v>-6764242</v>
      </c>
      <c r="Z33" s="6">
        <v>-15.81</v>
      </c>
      <c r="AA33" s="22">
        <v>58104425</v>
      </c>
    </row>
    <row r="34" spans="1:27" ht="12.75">
      <c r="A34" s="5" t="s">
        <v>37</v>
      </c>
      <c r="B34" s="3"/>
      <c r="C34" s="22">
        <v>30686828</v>
      </c>
      <c r="D34" s="22"/>
      <c r="E34" s="23">
        <v>29963878</v>
      </c>
      <c r="F34" s="24">
        <v>31724659</v>
      </c>
      <c r="G34" s="24">
        <v>1480721</v>
      </c>
      <c r="H34" s="24">
        <v>1920795</v>
      </c>
      <c r="I34" s="24">
        <v>2965626</v>
      </c>
      <c r="J34" s="24">
        <v>6367142</v>
      </c>
      <c r="K34" s="24">
        <v>2527745</v>
      </c>
      <c r="L34" s="24">
        <v>2884468</v>
      </c>
      <c r="M34" s="24">
        <v>3362645</v>
      </c>
      <c r="N34" s="24">
        <v>8774858</v>
      </c>
      <c r="O34" s="24">
        <v>3211227</v>
      </c>
      <c r="P34" s="24">
        <v>2374613</v>
      </c>
      <c r="Q34" s="24">
        <v>2766235</v>
      </c>
      <c r="R34" s="24">
        <v>8352075</v>
      </c>
      <c r="S34" s="24"/>
      <c r="T34" s="24"/>
      <c r="U34" s="24"/>
      <c r="V34" s="24"/>
      <c r="W34" s="24">
        <v>23494075</v>
      </c>
      <c r="X34" s="24">
        <v>23338049</v>
      </c>
      <c r="Y34" s="24">
        <v>156026</v>
      </c>
      <c r="Z34" s="6">
        <v>0.67</v>
      </c>
      <c r="AA34" s="22">
        <v>31724659</v>
      </c>
    </row>
    <row r="35" spans="1:27" ht="12.75">
      <c r="A35" s="5" t="s">
        <v>38</v>
      </c>
      <c r="B35" s="3"/>
      <c r="C35" s="22">
        <v>138805389</v>
      </c>
      <c r="D35" s="22"/>
      <c r="E35" s="23">
        <v>106883263</v>
      </c>
      <c r="F35" s="24">
        <v>109501024</v>
      </c>
      <c r="G35" s="24">
        <v>3961373</v>
      </c>
      <c r="H35" s="24">
        <v>4183718</v>
      </c>
      <c r="I35" s="24">
        <v>4526579</v>
      </c>
      <c r="J35" s="24">
        <v>12671670</v>
      </c>
      <c r="K35" s="24">
        <v>5249688</v>
      </c>
      <c r="L35" s="24">
        <v>6772771</v>
      </c>
      <c r="M35" s="24">
        <v>4691026</v>
      </c>
      <c r="N35" s="24">
        <v>16713485</v>
      </c>
      <c r="O35" s="24">
        <v>6231871</v>
      </c>
      <c r="P35" s="24">
        <v>4859121</v>
      </c>
      <c r="Q35" s="24">
        <v>4924437</v>
      </c>
      <c r="R35" s="24">
        <v>16015429</v>
      </c>
      <c r="S35" s="24"/>
      <c r="T35" s="24"/>
      <c r="U35" s="24"/>
      <c r="V35" s="24"/>
      <c r="W35" s="24">
        <v>45400584</v>
      </c>
      <c r="X35" s="24">
        <v>49739455</v>
      </c>
      <c r="Y35" s="24">
        <v>-4338871</v>
      </c>
      <c r="Z35" s="6">
        <v>-8.72</v>
      </c>
      <c r="AA35" s="22">
        <v>109501024</v>
      </c>
    </row>
    <row r="36" spans="1:27" ht="12.75">
      <c r="A36" s="5" t="s">
        <v>39</v>
      </c>
      <c r="B36" s="3"/>
      <c r="C36" s="22">
        <v>101956327</v>
      </c>
      <c r="D36" s="22"/>
      <c r="E36" s="23">
        <v>197227592</v>
      </c>
      <c r="F36" s="24">
        <v>271969379</v>
      </c>
      <c r="G36" s="24">
        <v>4447496</v>
      </c>
      <c r="H36" s="24">
        <v>6845427</v>
      </c>
      <c r="I36" s="24">
        <v>4631350</v>
      </c>
      <c r="J36" s="24">
        <v>15924273</v>
      </c>
      <c r="K36" s="24">
        <v>4707546</v>
      </c>
      <c r="L36" s="24">
        <v>5404444</v>
      </c>
      <c r="M36" s="24">
        <v>3784549</v>
      </c>
      <c r="N36" s="24">
        <v>13896539</v>
      </c>
      <c r="O36" s="24">
        <v>3069456</v>
      </c>
      <c r="P36" s="24">
        <v>3625413</v>
      </c>
      <c r="Q36" s="24">
        <v>4759621</v>
      </c>
      <c r="R36" s="24">
        <v>11454490</v>
      </c>
      <c r="S36" s="24"/>
      <c r="T36" s="24"/>
      <c r="U36" s="24"/>
      <c r="V36" s="24"/>
      <c r="W36" s="24">
        <v>41275302</v>
      </c>
      <c r="X36" s="24">
        <v>201975523</v>
      </c>
      <c r="Y36" s="24">
        <v>-160700221</v>
      </c>
      <c r="Z36" s="6">
        <v>-79.56</v>
      </c>
      <c r="AA36" s="22">
        <v>271969379</v>
      </c>
    </row>
    <row r="37" spans="1:27" ht="12.75">
      <c r="A37" s="5" t="s">
        <v>40</v>
      </c>
      <c r="B37" s="3"/>
      <c r="C37" s="25">
        <v>2742696</v>
      </c>
      <c r="D37" s="25"/>
      <c r="E37" s="26">
        <v>3921187</v>
      </c>
      <c r="F37" s="27">
        <v>3917817</v>
      </c>
      <c r="G37" s="27">
        <v>128847</v>
      </c>
      <c r="H37" s="27">
        <v>158622</v>
      </c>
      <c r="I37" s="27">
        <v>186579</v>
      </c>
      <c r="J37" s="27">
        <v>474048</v>
      </c>
      <c r="K37" s="27">
        <v>212703</v>
      </c>
      <c r="L37" s="27">
        <v>269404</v>
      </c>
      <c r="M37" s="27">
        <v>399279</v>
      </c>
      <c r="N37" s="27">
        <v>881386</v>
      </c>
      <c r="O37" s="27">
        <v>170038</v>
      </c>
      <c r="P37" s="27">
        <v>177152</v>
      </c>
      <c r="Q37" s="27">
        <v>176224</v>
      </c>
      <c r="R37" s="27">
        <v>523414</v>
      </c>
      <c r="S37" s="27"/>
      <c r="T37" s="27"/>
      <c r="U37" s="27"/>
      <c r="V37" s="27"/>
      <c r="W37" s="27">
        <v>1878848</v>
      </c>
      <c r="X37" s="27">
        <v>2953275</v>
      </c>
      <c r="Y37" s="27">
        <v>-1074427</v>
      </c>
      <c r="Z37" s="7">
        <v>-36.38</v>
      </c>
      <c r="AA37" s="25">
        <v>3917817</v>
      </c>
    </row>
    <row r="38" spans="1:27" ht="12.75">
      <c r="A38" s="2" t="s">
        <v>41</v>
      </c>
      <c r="B38" s="8"/>
      <c r="C38" s="19">
        <f aca="true" t="shared" si="7" ref="C38:Y38">SUM(C39:C41)</f>
        <v>330709707</v>
      </c>
      <c r="D38" s="19">
        <f>SUM(D39:D41)</f>
        <v>0</v>
      </c>
      <c r="E38" s="20">
        <f t="shared" si="7"/>
        <v>455948371</v>
      </c>
      <c r="F38" s="21">
        <f t="shared" si="7"/>
        <v>437233933</v>
      </c>
      <c r="G38" s="21">
        <f t="shared" si="7"/>
        <v>7565848</v>
      </c>
      <c r="H38" s="21">
        <f t="shared" si="7"/>
        <v>22042268</v>
      </c>
      <c r="I38" s="21">
        <f t="shared" si="7"/>
        <v>24498799</v>
      </c>
      <c r="J38" s="21">
        <f t="shared" si="7"/>
        <v>54106915</v>
      </c>
      <c r="K38" s="21">
        <f t="shared" si="7"/>
        <v>29340893</v>
      </c>
      <c r="L38" s="21">
        <f t="shared" si="7"/>
        <v>28061349</v>
      </c>
      <c r="M38" s="21">
        <f t="shared" si="7"/>
        <v>50613672</v>
      </c>
      <c r="N38" s="21">
        <f t="shared" si="7"/>
        <v>108015914</v>
      </c>
      <c r="O38" s="21">
        <f t="shared" si="7"/>
        <v>10225236</v>
      </c>
      <c r="P38" s="21">
        <f t="shared" si="7"/>
        <v>47127940</v>
      </c>
      <c r="Q38" s="21">
        <f t="shared" si="7"/>
        <v>48577753</v>
      </c>
      <c r="R38" s="21">
        <f t="shared" si="7"/>
        <v>105930929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268053758</v>
      </c>
      <c r="X38" s="21">
        <f t="shared" si="7"/>
        <v>318502264</v>
      </c>
      <c r="Y38" s="21">
        <f t="shared" si="7"/>
        <v>-50448506</v>
      </c>
      <c r="Z38" s="4">
        <f>+IF(X38&lt;&gt;0,+(Y38/X38)*100,0)</f>
        <v>-15.839292746754227</v>
      </c>
      <c r="AA38" s="19">
        <f>SUM(AA39:AA41)</f>
        <v>437233933</v>
      </c>
    </row>
    <row r="39" spans="1:27" ht="12.75">
      <c r="A39" s="5" t="s">
        <v>42</v>
      </c>
      <c r="B39" s="3"/>
      <c r="C39" s="22">
        <v>26988813</v>
      </c>
      <c r="D39" s="22"/>
      <c r="E39" s="23">
        <v>31763093</v>
      </c>
      <c r="F39" s="24">
        <v>31700780</v>
      </c>
      <c r="G39" s="24">
        <v>1809774</v>
      </c>
      <c r="H39" s="24">
        <v>1990746</v>
      </c>
      <c r="I39" s="24">
        <v>2255604</v>
      </c>
      <c r="J39" s="24">
        <v>6056124</v>
      </c>
      <c r="K39" s="24">
        <v>1938374</v>
      </c>
      <c r="L39" s="24">
        <v>2967999</v>
      </c>
      <c r="M39" s="24">
        <v>1838374</v>
      </c>
      <c r="N39" s="24">
        <v>6744747</v>
      </c>
      <c r="O39" s="24">
        <v>1791413</v>
      </c>
      <c r="P39" s="24">
        <v>1958319</v>
      </c>
      <c r="Q39" s="24">
        <v>1997085</v>
      </c>
      <c r="R39" s="24">
        <v>5746817</v>
      </c>
      <c r="S39" s="24"/>
      <c r="T39" s="24"/>
      <c r="U39" s="24"/>
      <c r="V39" s="24"/>
      <c r="W39" s="24">
        <v>18547688</v>
      </c>
      <c r="X39" s="24">
        <v>23601699</v>
      </c>
      <c r="Y39" s="24">
        <v>-5054011</v>
      </c>
      <c r="Z39" s="6">
        <v>-21.41</v>
      </c>
      <c r="AA39" s="22">
        <v>31700780</v>
      </c>
    </row>
    <row r="40" spans="1:27" ht="12.75">
      <c r="A40" s="5" t="s">
        <v>43</v>
      </c>
      <c r="B40" s="3"/>
      <c r="C40" s="22">
        <v>302127393</v>
      </c>
      <c r="D40" s="22"/>
      <c r="E40" s="23">
        <v>421902154</v>
      </c>
      <c r="F40" s="24">
        <v>402906641</v>
      </c>
      <c r="G40" s="24">
        <v>5634617</v>
      </c>
      <c r="H40" s="24">
        <v>19957955</v>
      </c>
      <c r="I40" s="24">
        <v>22138271</v>
      </c>
      <c r="J40" s="24">
        <v>47730843</v>
      </c>
      <c r="K40" s="24">
        <v>27260954</v>
      </c>
      <c r="L40" s="24">
        <v>24938040</v>
      </c>
      <c r="M40" s="24">
        <v>48672281</v>
      </c>
      <c r="N40" s="24">
        <v>100871275</v>
      </c>
      <c r="O40" s="24">
        <v>8315583</v>
      </c>
      <c r="P40" s="24">
        <v>45061861</v>
      </c>
      <c r="Q40" s="24">
        <v>46457539</v>
      </c>
      <c r="R40" s="24">
        <v>99834983</v>
      </c>
      <c r="S40" s="24"/>
      <c r="T40" s="24"/>
      <c r="U40" s="24"/>
      <c r="V40" s="24"/>
      <c r="W40" s="24">
        <v>248437101</v>
      </c>
      <c r="X40" s="24">
        <v>292932607</v>
      </c>
      <c r="Y40" s="24">
        <v>-44495506</v>
      </c>
      <c r="Z40" s="6">
        <v>-15.19</v>
      </c>
      <c r="AA40" s="22">
        <v>402906641</v>
      </c>
    </row>
    <row r="41" spans="1:27" ht="12.75">
      <c r="A41" s="5" t="s">
        <v>44</v>
      </c>
      <c r="B41" s="3"/>
      <c r="C41" s="22">
        <v>1593501</v>
      </c>
      <c r="D41" s="22"/>
      <c r="E41" s="23">
        <v>2283124</v>
      </c>
      <c r="F41" s="24">
        <v>2626512</v>
      </c>
      <c r="G41" s="24">
        <v>121457</v>
      </c>
      <c r="H41" s="24">
        <v>93567</v>
      </c>
      <c r="I41" s="24">
        <v>104924</v>
      </c>
      <c r="J41" s="24">
        <v>319948</v>
      </c>
      <c r="K41" s="24">
        <v>141565</v>
      </c>
      <c r="L41" s="24">
        <v>155310</v>
      </c>
      <c r="M41" s="24">
        <v>103017</v>
      </c>
      <c r="N41" s="24">
        <v>399892</v>
      </c>
      <c r="O41" s="24">
        <v>118240</v>
      </c>
      <c r="P41" s="24">
        <v>107760</v>
      </c>
      <c r="Q41" s="24">
        <v>123129</v>
      </c>
      <c r="R41" s="24">
        <v>349129</v>
      </c>
      <c r="S41" s="24"/>
      <c r="T41" s="24"/>
      <c r="U41" s="24"/>
      <c r="V41" s="24"/>
      <c r="W41" s="24">
        <v>1068969</v>
      </c>
      <c r="X41" s="24">
        <v>1967958</v>
      </c>
      <c r="Y41" s="24">
        <v>-898989</v>
      </c>
      <c r="Z41" s="6">
        <v>-45.68</v>
      </c>
      <c r="AA41" s="22">
        <v>2626512</v>
      </c>
    </row>
    <row r="42" spans="1:27" ht="12.75">
      <c r="A42" s="2" t="s">
        <v>45</v>
      </c>
      <c r="B42" s="8"/>
      <c r="C42" s="19">
        <f aca="true" t="shared" si="8" ref="C42:Y42">SUM(C43:C46)</f>
        <v>937546424</v>
      </c>
      <c r="D42" s="19">
        <f>SUM(D43:D46)</f>
        <v>0</v>
      </c>
      <c r="E42" s="20">
        <f t="shared" si="8"/>
        <v>1036305455</v>
      </c>
      <c r="F42" s="21">
        <f t="shared" si="8"/>
        <v>1041356348</v>
      </c>
      <c r="G42" s="21">
        <f t="shared" si="8"/>
        <v>26907134</v>
      </c>
      <c r="H42" s="21">
        <f t="shared" si="8"/>
        <v>97254125</v>
      </c>
      <c r="I42" s="21">
        <f t="shared" si="8"/>
        <v>100505333</v>
      </c>
      <c r="J42" s="21">
        <f t="shared" si="8"/>
        <v>224666592</v>
      </c>
      <c r="K42" s="21">
        <f t="shared" si="8"/>
        <v>72769016</v>
      </c>
      <c r="L42" s="21">
        <f t="shared" si="8"/>
        <v>79630066</v>
      </c>
      <c r="M42" s="21">
        <f t="shared" si="8"/>
        <v>80239541</v>
      </c>
      <c r="N42" s="21">
        <f t="shared" si="8"/>
        <v>232638623</v>
      </c>
      <c r="O42" s="21">
        <f t="shared" si="8"/>
        <v>80353809</v>
      </c>
      <c r="P42" s="21">
        <f t="shared" si="8"/>
        <v>76718638</v>
      </c>
      <c r="Q42" s="21">
        <f t="shared" si="8"/>
        <v>75243921</v>
      </c>
      <c r="R42" s="21">
        <f t="shared" si="8"/>
        <v>232316368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689621583</v>
      </c>
      <c r="X42" s="21">
        <f t="shared" si="8"/>
        <v>773907285</v>
      </c>
      <c r="Y42" s="21">
        <f t="shared" si="8"/>
        <v>-84285702</v>
      </c>
      <c r="Z42" s="4">
        <f>+IF(X42&lt;&gt;0,+(Y42/X42)*100,0)</f>
        <v>-10.890930171305985</v>
      </c>
      <c r="AA42" s="19">
        <f>SUM(AA43:AA46)</f>
        <v>1041356348</v>
      </c>
    </row>
    <row r="43" spans="1:27" ht="12.75">
      <c r="A43" s="5" t="s">
        <v>46</v>
      </c>
      <c r="B43" s="3"/>
      <c r="C43" s="22">
        <v>541755966</v>
      </c>
      <c r="D43" s="22"/>
      <c r="E43" s="23">
        <v>632269597</v>
      </c>
      <c r="F43" s="24">
        <v>629398256</v>
      </c>
      <c r="G43" s="24">
        <v>6608227</v>
      </c>
      <c r="H43" s="24">
        <v>70035046</v>
      </c>
      <c r="I43" s="24">
        <v>68282676</v>
      </c>
      <c r="J43" s="24">
        <v>144925949</v>
      </c>
      <c r="K43" s="24">
        <v>43957052</v>
      </c>
      <c r="L43" s="24">
        <v>47263241</v>
      </c>
      <c r="M43" s="24">
        <v>48158745</v>
      </c>
      <c r="N43" s="24">
        <v>139379038</v>
      </c>
      <c r="O43" s="24">
        <v>44795623</v>
      </c>
      <c r="P43" s="24">
        <v>45844981</v>
      </c>
      <c r="Q43" s="24">
        <v>40971723</v>
      </c>
      <c r="R43" s="24">
        <v>131612327</v>
      </c>
      <c r="S43" s="24"/>
      <c r="T43" s="24"/>
      <c r="U43" s="24"/>
      <c r="V43" s="24"/>
      <c r="W43" s="24">
        <v>415917314</v>
      </c>
      <c r="X43" s="24">
        <v>469437248</v>
      </c>
      <c r="Y43" s="24">
        <v>-53519934</v>
      </c>
      <c r="Z43" s="6">
        <v>-11.4</v>
      </c>
      <c r="AA43" s="22">
        <v>629398256</v>
      </c>
    </row>
    <row r="44" spans="1:27" ht="12.75">
      <c r="A44" s="5" t="s">
        <v>47</v>
      </c>
      <c r="B44" s="3"/>
      <c r="C44" s="22">
        <v>112683780</v>
      </c>
      <c r="D44" s="22"/>
      <c r="E44" s="23">
        <v>122025022</v>
      </c>
      <c r="F44" s="24">
        <v>125534671</v>
      </c>
      <c r="G44" s="24">
        <v>5818906</v>
      </c>
      <c r="H44" s="24">
        <v>8455453</v>
      </c>
      <c r="I44" s="24">
        <v>8726950</v>
      </c>
      <c r="J44" s="24">
        <v>23001309</v>
      </c>
      <c r="K44" s="24">
        <v>8934337</v>
      </c>
      <c r="L44" s="24">
        <v>9840705</v>
      </c>
      <c r="M44" s="24">
        <v>10549731</v>
      </c>
      <c r="N44" s="24">
        <v>29324773</v>
      </c>
      <c r="O44" s="24">
        <v>9945092</v>
      </c>
      <c r="P44" s="24">
        <v>9211548</v>
      </c>
      <c r="Q44" s="24">
        <v>10715047</v>
      </c>
      <c r="R44" s="24">
        <v>29871687</v>
      </c>
      <c r="S44" s="24"/>
      <c r="T44" s="24"/>
      <c r="U44" s="24"/>
      <c r="V44" s="24"/>
      <c r="W44" s="24">
        <v>82197769</v>
      </c>
      <c r="X44" s="24">
        <v>91782002</v>
      </c>
      <c r="Y44" s="24">
        <v>-9584233</v>
      </c>
      <c r="Z44" s="6">
        <v>-10.44</v>
      </c>
      <c r="AA44" s="22">
        <v>125534671</v>
      </c>
    </row>
    <row r="45" spans="1:27" ht="12.75">
      <c r="A45" s="5" t="s">
        <v>48</v>
      </c>
      <c r="B45" s="3"/>
      <c r="C45" s="25">
        <v>169275281</v>
      </c>
      <c r="D45" s="25"/>
      <c r="E45" s="26">
        <v>196554417</v>
      </c>
      <c r="F45" s="27">
        <v>200643567</v>
      </c>
      <c r="G45" s="27">
        <v>11024482</v>
      </c>
      <c r="H45" s="27">
        <v>13653316</v>
      </c>
      <c r="I45" s="27">
        <v>14641696</v>
      </c>
      <c r="J45" s="27">
        <v>39319494</v>
      </c>
      <c r="K45" s="27">
        <v>13974545</v>
      </c>
      <c r="L45" s="27">
        <v>16063681</v>
      </c>
      <c r="M45" s="27">
        <v>14796607</v>
      </c>
      <c r="N45" s="27">
        <v>44834833</v>
      </c>
      <c r="O45" s="27">
        <v>19358993</v>
      </c>
      <c r="P45" s="27">
        <v>13868494</v>
      </c>
      <c r="Q45" s="27">
        <v>15866995</v>
      </c>
      <c r="R45" s="27">
        <v>49094482</v>
      </c>
      <c r="S45" s="27"/>
      <c r="T45" s="27"/>
      <c r="U45" s="27"/>
      <c r="V45" s="27"/>
      <c r="W45" s="27">
        <v>133248809</v>
      </c>
      <c r="X45" s="27">
        <v>148811205</v>
      </c>
      <c r="Y45" s="27">
        <v>-15562396</v>
      </c>
      <c r="Z45" s="7">
        <v>-10.46</v>
      </c>
      <c r="AA45" s="25">
        <v>200643567</v>
      </c>
    </row>
    <row r="46" spans="1:27" ht="12.75">
      <c r="A46" s="5" t="s">
        <v>49</v>
      </c>
      <c r="B46" s="3"/>
      <c r="C46" s="22">
        <v>113831397</v>
      </c>
      <c r="D46" s="22"/>
      <c r="E46" s="23">
        <v>85456419</v>
      </c>
      <c r="F46" s="24">
        <v>85779854</v>
      </c>
      <c r="G46" s="24">
        <v>3455519</v>
      </c>
      <c r="H46" s="24">
        <v>5110310</v>
      </c>
      <c r="I46" s="24">
        <v>8854011</v>
      </c>
      <c r="J46" s="24">
        <v>17419840</v>
      </c>
      <c r="K46" s="24">
        <v>5903082</v>
      </c>
      <c r="L46" s="24">
        <v>6462439</v>
      </c>
      <c r="M46" s="24">
        <v>6734458</v>
      </c>
      <c r="N46" s="24">
        <v>19099979</v>
      </c>
      <c r="O46" s="24">
        <v>6254101</v>
      </c>
      <c r="P46" s="24">
        <v>7793615</v>
      </c>
      <c r="Q46" s="24">
        <v>7690156</v>
      </c>
      <c r="R46" s="24">
        <v>21737872</v>
      </c>
      <c r="S46" s="24"/>
      <c r="T46" s="24"/>
      <c r="U46" s="24"/>
      <c r="V46" s="24"/>
      <c r="W46" s="24">
        <v>58257691</v>
      </c>
      <c r="X46" s="24">
        <v>63876830</v>
      </c>
      <c r="Y46" s="24">
        <v>-5619139</v>
      </c>
      <c r="Z46" s="6">
        <v>-8.8</v>
      </c>
      <c r="AA46" s="22">
        <v>85779854</v>
      </c>
    </row>
    <row r="47" spans="1:27" ht="12.75">
      <c r="A47" s="2" t="s">
        <v>50</v>
      </c>
      <c r="B47" s="8" t="s">
        <v>51</v>
      </c>
      <c r="C47" s="19">
        <v>13733774</v>
      </c>
      <c r="D47" s="19"/>
      <c r="E47" s="20">
        <v>14057944</v>
      </c>
      <c r="F47" s="21">
        <v>14177799</v>
      </c>
      <c r="G47" s="21">
        <v>818964</v>
      </c>
      <c r="H47" s="21">
        <v>970397</v>
      </c>
      <c r="I47" s="21">
        <v>1113726</v>
      </c>
      <c r="J47" s="21">
        <v>2903087</v>
      </c>
      <c r="K47" s="21">
        <v>1034287</v>
      </c>
      <c r="L47" s="21">
        <v>1498441</v>
      </c>
      <c r="M47" s="21">
        <v>1161602</v>
      </c>
      <c r="N47" s="21">
        <v>3694330</v>
      </c>
      <c r="O47" s="21">
        <v>1090102</v>
      </c>
      <c r="P47" s="21">
        <v>1022028</v>
      </c>
      <c r="Q47" s="21">
        <v>649782</v>
      </c>
      <c r="R47" s="21">
        <v>2761912</v>
      </c>
      <c r="S47" s="21"/>
      <c r="T47" s="21"/>
      <c r="U47" s="21"/>
      <c r="V47" s="21"/>
      <c r="W47" s="21">
        <v>9359329</v>
      </c>
      <c r="X47" s="21">
        <v>10553160</v>
      </c>
      <c r="Y47" s="21">
        <v>-1193831</v>
      </c>
      <c r="Z47" s="4">
        <v>-11.31</v>
      </c>
      <c r="AA47" s="19">
        <v>14177799</v>
      </c>
    </row>
    <row r="48" spans="1:27" ht="12.75">
      <c r="A48" s="9" t="s">
        <v>55</v>
      </c>
      <c r="B48" s="10" t="s">
        <v>56</v>
      </c>
      <c r="C48" s="40">
        <f aca="true" t="shared" si="9" ref="C48:Y48">+C28+C32+C38+C42+C47</f>
        <v>1925204250</v>
      </c>
      <c r="D48" s="40">
        <f>+D28+D32+D38+D42+D47</f>
        <v>0</v>
      </c>
      <c r="E48" s="41">
        <f t="shared" si="9"/>
        <v>2270007094</v>
      </c>
      <c r="F48" s="42">
        <f t="shared" si="9"/>
        <v>2342221627</v>
      </c>
      <c r="G48" s="42">
        <f t="shared" si="9"/>
        <v>68488481</v>
      </c>
      <c r="H48" s="42">
        <f t="shared" si="9"/>
        <v>159212822</v>
      </c>
      <c r="I48" s="42">
        <f t="shared" si="9"/>
        <v>171316695</v>
      </c>
      <c r="J48" s="42">
        <f t="shared" si="9"/>
        <v>399017998</v>
      </c>
      <c r="K48" s="42">
        <f t="shared" si="9"/>
        <v>150059839</v>
      </c>
      <c r="L48" s="42">
        <f t="shared" si="9"/>
        <v>162297892</v>
      </c>
      <c r="M48" s="42">
        <f t="shared" si="9"/>
        <v>175385850</v>
      </c>
      <c r="N48" s="42">
        <f t="shared" si="9"/>
        <v>487743581</v>
      </c>
      <c r="O48" s="42">
        <f t="shared" si="9"/>
        <v>130417161</v>
      </c>
      <c r="P48" s="42">
        <f t="shared" si="9"/>
        <v>161721075</v>
      </c>
      <c r="Q48" s="42">
        <f t="shared" si="9"/>
        <v>162468649</v>
      </c>
      <c r="R48" s="42">
        <f t="shared" si="9"/>
        <v>454606885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1341368464</v>
      </c>
      <c r="X48" s="42">
        <f t="shared" si="9"/>
        <v>1702659186</v>
      </c>
      <c r="Y48" s="42">
        <f t="shared" si="9"/>
        <v>-361290722</v>
      </c>
      <c r="Z48" s="43">
        <f>+IF(X48&lt;&gt;0,+(Y48/X48)*100,0)</f>
        <v>-21.219203759078063</v>
      </c>
      <c r="AA48" s="40">
        <f>+AA28+AA32+AA38+AA42+AA47</f>
        <v>2342221627</v>
      </c>
    </row>
    <row r="49" spans="1:27" ht="12.75">
      <c r="A49" s="14" t="s">
        <v>76</v>
      </c>
      <c r="B49" s="15"/>
      <c r="C49" s="44">
        <f aca="true" t="shared" si="10" ref="C49:Y49">+C25-C48</f>
        <v>107273000</v>
      </c>
      <c r="D49" s="44">
        <f>+D25-D48</f>
        <v>0</v>
      </c>
      <c r="E49" s="45">
        <f t="shared" si="10"/>
        <v>9421427</v>
      </c>
      <c r="F49" s="46">
        <f t="shared" si="10"/>
        <v>23247878</v>
      </c>
      <c r="G49" s="46">
        <f t="shared" si="10"/>
        <v>36665502</v>
      </c>
      <c r="H49" s="46">
        <f t="shared" si="10"/>
        <v>-24051160</v>
      </c>
      <c r="I49" s="46">
        <f t="shared" si="10"/>
        <v>15250343</v>
      </c>
      <c r="J49" s="46">
        <f t="shared" si="10"/>
        <v>27864685</v>
      </c>
      <c r="K49" s="46">
        <f t="shared" si="10"/>
        <v>-27688376</v>
      </c>
      <c r="L49" s="46">
        <f t="shared" si="10"/>
        <v>-36234503</v>
      </c>
      <c r="M49" s="46">
        <f t="shared" si="10"/>
        <v>-4419406</v>
      </c>
      <c r="N49" s="46">
        <f t="shared" si="10"/>
        <v>-68342285</v>
      </c>
      <c r="O49" s="46">
        <f t="shared" si="10"/>
        <v>-12686342</v>
      </c>
      <c r="P49" s="46">
        <f t="shared" si="10"/>
        <v>138114535</v>
      </c>
      <c r="Q49" s="46">
        <f t="shared" si="10"/>
        <v>-35656787</v>
      </c>
      <c r="R49" s="46">
        <f t="shared" si="10"/>
        <v>89771406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49293806</v>
      </c>
      <c r="X49" s="46">
        <f>IF(F25=F48,0,X25-X48)</f>
        <v>-200317725</v>
      </c>
      <c r="Y49" s="46">
        <f t="shared" si="10"/>
        <v>249611531</v>
      </c>
      <c r="Z49" s="47">
        <f>+IF(X49&lt;&gt;0,+(Y49/X49)*100,0)</f>
        <v>-124.60781041717601</v>
      </c>
      <c r="AA49" s="44">
        <f>+AA25-AA48</f>
        <v>23247878</v>
      </c>
    </row>
    <row r="50" spans="1:27" ht="12.75">
      <c r="A50" s="16" t="s">
        <v>77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2.75">
      <c r="A51" s="17" t="s">
        <v>78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2.75">
      <c r="A52" s="18" t="s">
        <v>79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2.75">
      <c r="A53" s="17" t="s">
        <v>80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81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2.7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2.7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2.7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2.7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2.7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2.7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cellComments="atEnd"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53" t="s">
        <v>57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82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/>
      <c r="C3" s="32" t="s">
        <v>6</v>
      </c>
      <c r="D3" s="32" t="s">
        <v>6</v>
      </c>
      <c r="E3" s="33" t="s">
        <v>7</v>
      </c>
      <c r="F3" s="34" t="s">
        <v>8</v>
      </c>
      <c r="G3" s="34" t="s">
        <v>9</v>
      </c>
      <c r="H3" s="34" t="s">
        <v>10</v>
      </c>
      <c r="I3" s="34" t="s">
        <v>11</v>
      </c>
      <c r="J3" s="34" t="s">
        <v>12</v>
      </c>
      <c r="K3" s="34" t="s">
        <v>13</v>
      </c>
      <c r="L3" s="34" t="s">
        <v>14</v>
      </c>
      <c r="M3" s="34" t="s">
        <v>15</v>
      </c>
      <c r="N3" s="34" t="s">
        <v>16</v>
      </c>
      <c r="O3" s="34" t="s">
        <v>17</v>
      </c>
      <c r="P3" s="34" t="s">
        <v>18</v>
      </c>
      <c r="Q3" s="34" t="s">
        <v>19</v>
      </c>
      <c r="R3" s="34" t="s">
        <v>20</v>
      </c>
      <c r="S3" s="34" t="s">
        <v>21</v>
      </c>
      <c r="T3" s="34" t="s">
        <v>22</v>
      </c>
      <c r="U3" s="34" t="s">
        <v>23</v>
      </c>
      <c r="V3" s="34" t="s">
        <v>24</v>
      </c>
      <c r="W3" s="34" t="s">
        <v>25</v>
      </c>
      <c r="X3" s="34" t="s">
        <v>26</v>
      </c>
      <c r="Y3" s="34" t="s">
        <v>27</v>
      </c>
      <c r="Z3" s="34" t="s">
        <v>28</v>
      </c>
      <c r="AA3" s="35" t="s">
        <v>29</v>
      </c>
    </row>
    <row r="4" spans="1:27" ht="12.75">
      <c r="A4" s="12" t="s">
        <v>30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2.75">
      <c r="A5" s="2" t="s">
        <v>31</v>
      </c>
      <c r="B5" s="3"/>
      <c r="C5" s="19">
        <f aca="true" t="shared" si="0" ref="C5:Y5">SUM(C6:C8)</f>
        <v>976519850</v>
      </c>
      <c r="D5" s="19">
        <f>SUM(D6:D8)</f>
        <v>0</v>
      </c>
      <c r="E5" s="20">
        <f t="shared" si="0"/>
        <v>924651049</v>
      </c>
      <c r="F5" s="21">
        <f t="shared" si="0"/>
        <v>927052663</v>
      </c>
      <c r="G5" s="21">
        <f t="shared" si="0"/>
        <v>73826250</v>
      </c>
      <c r="H5" s="21">
        <f t="shared" si="0"/>
        <v>76631996</v>
      </c>
      <c r="I5" s="21">
        <f t="shared" si="0"/>
        <v>79658486</v>
      </c>
      <c r="J5" s="21">
        <f t="shared" si="0"/>
        <v>230116732</v>
      </c>
      <c r="K5" s="21">
        <f t="shared" si="0"/>
        <v>76857479</v>
      </c>
      <c r="L5" s="21">
        <f t="shared" si="0"/>
        <v>74361372</v>
      </c>
      <c r="M5" s="21">
        <f t="shared" si="0"/>
        <v>76535267</v>
      </c>
      <c r="N5" s="21">
        <f t="shared" si="0"/>
        <v>227754118</v>
      </c>
      <c r="O5" s="21">
        <f t="shared" si="0"/>
        <v>78311702</v>
      </c>
      <c r="P5" s="21">
        <f t="shared" si="0"/>
        <v>76957283</v>
      </c>
      <c r="Q5" s="21">
        <f t="shared" si="0"/>
        <v>77138690</v>
      </c>
      <c r="R5" s="21">
        <f t="shared" si="0"/>
        <v>232407675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690278525</v>
      </c>
      <c r="X5" s="21">
        <f t="shared" si="0"/>
        <v>695289411</v>
      </c>
      <c r="Y5" s="21">
        <f t="shared" si="0"/>
        <v>-5010886</v>
      </c>
      <c r="Z5" s="4">
        <f>+IF(X5&lt;&gt;0,+(Y5/X5)*100,0)</f>
        <v>-0.7206906822862573</v>
      </c>
      <c r="AA5" s="19">
        <f>SUM(AA6:AA8)</f>
        <v>927052663</v>
      </c>
    </row>
    <row r="6" spans="1:27" ht="12.75">
      <c r="A6" s="5" t="s">
        <v>32</v>
      </c>
      <c r="B6" s="3"/>
      <c r="C6" s="22">
        <v>655520</v>
      </c>
      <c r="D6" s="22"/>
      <c r="E6" s="23">
        <v>1016364</v>
      </c>
      <c r="F6" s="24">
        <v>1016364</v>
      </c>
      <c r="G6" s="24">
        <v>545</v>
      </c>
      <c r="H6" s="24">
        <v>518</v>
      </c>
      <c r="I6" s="24">
        <v>117</v>
      </c>
      <c r="J6" s="24">
        <v>1180</v>
      </c>
      <c r="K6" s="24"/>
      <c r="L6" s="24">
        <v>666348</v>
      </c>
      <c r="M6" s="24">
        <v>552</v>
      </c>
      <c r="N6" s="24">
        <v>666900</v>
      </c>
      <c r="O6" s="24">
        <v>28646</v>
      </c>
      <c r="P6" s="24">
        <v>11821</v>
      </c>
      <c r="Q6" s="24">
        <v>135</v>
      </c>
      <c r="R6" s="24">
        <v>40602</v>
      </c>
      <c r="S6" s="24"/>
      <c r="T6" s="24"/>
      <c r="U6" s="24"/>
      <c r="V6" s="24"/>
      <c r="W6" s="24">
        <v>708682</v>
      </c>
      <c r="X6" s="24">
        <v>762273</v>
      </c>
      <c r="Y6" s="24">
        <v>-53591</v>
      </c>
      <c r="Z6" s="6">
        <v>-7.03</v>
      </c>
      <c r="AA6" s="22">
        <v>1016364</v>
      </c>
    </row>
    <row r="7" spans="1:27" ht="12.75">
      <c r="A7" s="5" t="s">
        <v>33</v>
      </c>
      <c r="B7" s="3"/>
      <c r="C7" s="25">
        <v>975864330</v>
      </c>
      <c r="D7" s="25"/>
      <c r="E7" s="26">
        <v>923634685</v>
      </c>
      <c r="F7" s="27">
        <v>926036299</v>
      </c>
      <c r="G7" s="27">
        <v>73825705</v>
      </c>
      <c r="H7" s="27">
        <v>76631478</v>
      </c>
      <c r="I7" s="27">
        <v>79658369</v>
      </c>
      <c r="J7" s="27">
        <v>230115552</v>
      </c>
      <c r="K7" s="27">
        <v>76857479</v>
      </c>
      <c r="L7" s="27">
        <v>73695024</v>
      </c>
      <c r="M7" s="27">
        <v>76534715</v>
      </c>
      <c r="N7" s="27">
        <v>227087218</v>
      </c>
      <c r="O7" s="27">
        <v>78283056</v>
      </c>
      <c r="P7" s="27">
        <v>76945462</v>
      </c>
      <c r="Q7" s="27">
        <v>77138555</v>
      </c>
      <c r="R7" s="27">
        <v>232367073</v>
      </c>
      <c r="S7" s="27"/>
      <c r="T7" s="27"/>
      <c r="U7" s="27"/>
      <c r="V7" s="27"/>
      <c r="W7" s="27">
        <v>689569843</v>
      </c>
      <c r="X7" s="27">
        <v>694527138</v>
      </c>
      <c r="Y7" s="27">
        <v>-4957295</v>
      </c>
      <c r="Z7" s="7">
        <v>-0.71</v>
      </c>
      <c r="AA7" s="25">
        <v>926036299</v>
      </c>
    </row>
    <row r="8" spans="1:27" ht="12.75">
      <c r="A8" s="5" t="s">
        <v>34</v>
      </c>
      <c r="B8" s="3"/>
      <c r="C8" s="22"/>
      <c r="D8" s="22"/>
      <c r="E8" s="23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6"/>
      <c r="AA8" s="22"/>
    </row>
    <row r="9" spans="1:27" ht="12.75">
      <c r="A9" s="2" t="s">
        <v>35</v>
      </c>
      <c r="B9" s="3"/>
      <c r="C9" s="19">
        <f aca="true" t="shared" si="1" ref="C9:Y9">SUM(C10:C14)</f>
        <v>263798572</v>
      </c>
      <c r="D9" s="19">
        <f>SUM(D10:D14)</f>
        <v>0</v>
      </c>
      <c r="E9" s="20">
        <f t="shared" si="1"/>
        <v>223446864</v>
      </c>
      <c r="F9" s="21">
        <f t="shared" si="1"/>
        <v>223446864</v>
      </c>
      <c r="G9" s="21">
        <f t="shared" si="1"/>
        <v>9184868</v>
      </c>
      <c r="H9" s="21">
        <f t="shared" si="1"/>
        <v>10678671</v>
      </c>
      <c r="I9" s="21">
        <f t="shared" si="1"/>
        <v>4026589</v>
      </c>
      <c r="J9" s="21">
        <f t="shared" si="1"/>
        <v>23890128</v>
      </c>
      <c r="K9" s="21">
        <f t="shared" si="1"/>
        <v>4599684</v>
      </c>
      <c r="L9" s="21">
        <f t="shared" si="1"/>
        <v>4096903</v>
      </c>
      <c r="M9" s="21">
        <f t="shared" si="1"/>
        <v>4182471</v>
      </c>
      <c r="N9" s="21">
        <f t="shared" si="1"/>
        <v>12879058</v>
      </c>
      <c r="O9" s="21">
        <f t="shared" si="1"/>
        <v>4440097</v>
      </c>
      <c r="P9" s="21">
        <f t="shared" si="1"/>
        <v>18371776</v>
      </c>
      <c r="Q9" s="21">
        <f t="shared" si="1"/>
        <v>10541051</v>
      </c>
      <c r="R9" s="21">
        <f t="shared" si="1"/>
        <v>33352924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70122110</v>
      </c>
      <c r="X9" s="21">
        <f t="shared" si="1"/>
        <v>167585031</v>
      </c>
      <c r="Y9" s="21">
        <f t="shared" si="1"/>
        <v>-97462921</v>
      </c>
      <c r="Z9" s="4">
        <f>+IF(X9&lt;&gt;0,+(Y9/X9)*100,0)</f>
        <v>-58.15729508681476</v>
      </c>
      <c r="AA9" s="19">
        <f>SUM(AA10:AA14)</f>
        <v>223446864</v>
      </c>
    </row>
    <row r="10" spans="1:27" ht="12.75">
      <c r="A10" s="5" t="s">
        <v>36</v>
      </c>
      <c r="B10" s="3"/>
      <c r="C10" s="22">
        <v>209338402</v>
      </c>
      <c r="D10" s="22"/>
      <c r="E10" s="23">
        <v>145233295</v>
      </c>
      <c r="F10" s="24">
        <v>145233295</v>
      </c>
      <c r="G10" s="24">
        <v>2786126</v>
      </c>
      <c r="H10" s="24">
        <v>4411380</v>
      </c>
      <c r="I10" s="24">
        <v>3265542</v>
      </c>
      <c r="J10" s="24">
        <v>10463048</v>
      </c>
      <c r="K10" s="24">
        <v>3888755</v>
      </c>
      <c r="L10" s="24">
        <v>3376792</v>
      </c>
      <c r="M10" s="24">
        <v>3445254</v>
      </c>
      <c r="N10" s="24">
        <v>10710801</v>
      </c>
      <c r="O10" s="24">
        <v>3660623</v>
      </c>
      <c r="P10" s="24">
        <v>3709528</v>
      </c>
      <c r="Q10" s="24">
        <v>2531901</v>
      </c>
      <c r="R10" s="24">
        <v>9902052</v>
      </c>
      <c r="S10" s="24"/>
      <c r="T10" s="24"/>
      <c r="U10" s="24"/>
      <c r="V10" s="24"/>
      <c r="W10" s="24">
        <v>31075901</v>
      </c>
      <c r="X10" s="24">
        <v>108924903</v>
      </c>
      <c r="Y10" s="24">
        <v>-77849002</v>
      </c>
      <c r="Z10" s="6">
        <v>-71.47</v>
      </c>
      <c r="AA10" s="22">
        <v>145233295</v>
      </c>
    </row>
    <row r="11" spans="1:27" ht="12.75">
      <c r="A11" s="5" t="s">
        <v>37</v>
      </c>
      <c r="B11" s="3"/>
      <c r="C11" s="22">
        <v>345669</v>
      </c>
      <c r="D11" s="22"/>
      <c r="E11" s="23">
        <v>644989</v>
      </c>
      <c r="F11" s="24">
        <v>644989</v>
      </c>
      <c r="G11" s="24">
        <v>461</v>
      </c>
      <c r="H11" s="24">
        <v>894</v>
      </c>
      <c r="I11" s="24">
        <v>1607</v>
      </c>
      <c r="J11" s="24">
        <v>2962</v>
      </c>
      <c r="K11" s="24">
        <v>8299</v>
      </c>
      <c r="L11" s="24">
        <v>3771</v>
      </c>
      <c r="M11" s="24">
        <v>14532</v>
      </c>
      <c r="N11" s="24">
        <v>26602</v>
      </c>
      <c r="O11" s="24">
        <v>16978</v>
      </c>
      <c r="P11" s="24">
        <v>1147</v>
      </c>
      <c r="Q11" s="24">
        <v>537</v>
      </c>
      <c r="R11" s="24">
        <v>18662</v>
      </c>
      <c r="S11" s="24"/>
      <c r="T11" s="24"/>
      <c r="U11" s="24"/>
      <c r="V11" s="24"/>
      <c r="W11" s="24">
        <v>48226</v>
      </c>
      <c r="X11" s="24">
        <v>483732</v>
      </c>
      <c r="Y11" s="24">
        <v>-435506</v>
      </c>
      <c r="Z11" s="6">
        <v>-90.03</v>
      </c>
      <c r="AA11" s="22">
        <v>644989</v>
      </c>
    </row>
    <row r="12" spans="1:27" ht="12.75">
      <c r="A12" s="5" t="s">
        <v>38</v>
      </c>
      <c r="B12" s="3"/>
      <c r="C12" s="22">
        <v>777293</v>
      </c>
      <c r="D12" s="22"/>
      <c r="E12" s="23">
        <v>1041119</v>
      </c>
      <c r="F12" s="24">
        <v>1041119</v>
      </c>
      <c r="G12" s="24">
        <v>35614</v>
      </c>
      <c r="H12" s="24">
        <v>93244</v>
      </c>
      <c r="I12" s="24">
        <v>75476</v>
      </c>
      <c r="J12" s="24">
        <v>204334</v>
      </c>
      <c r="K12" s="24">
        <v>41371</v>
      </c>
      <c r="L12" s="24">
        <v>32704</v>
      </c>
      <c r="M12" s="24">
        <v>45546</v>
      </c>
      <c r="N12" s="24">
        <v>119621</v>
      </c>
      <c r="O12" s="24">
        <v>85227</v>
      </c>
      <c r="P12" s="24">
        <v>50584</v>
      </c>
      <c r="Q12" s="24">
        <v>16775</v>
      </c>
      <c r="R12" s="24">
        <v>152586</v>
      </c>
      <c r="S12" s="24"/>
      <c r="T12" s="24"/>
      <c r="U12" s="24"/>
      <c r="V12" s="24"/>
      <c r="W12" s="24">
        <v>476541</v>
      </c>
      <c r="X12" s="24">
        <v>780822</v>
      </c>
      <c r="Y12" s="24">
        <v>-304281</v>
      </c>
      <c r="Z12" s="6">
        <v>-38.97</v>
      </c>
      <c r="AA12" s="22">
        <v>1041119</v>
      </c>
    </row>
    <row r="13" spans="1:27" ht="12.75">
      <c r="A13" s="5" t="s">
        <v>39</v>
      </c>
      <c r="B13" s="3"/>
      <c r="C13" s="22">
        <v>11494761</v>
      </c>
      <c r="D13" s="22"/>
      <c r="E13" s="23">
        <v>12057712</v>
      </c>
      <c r="F13" s="24">
        <v>12057712</v>
      </c>
      <c r="G13" s="24">
        <v>618734</v>
      </c>
      <c r="H13" s="24">
        <v>435042</v>
      </c>
      <c r="I13" s="24">
        <v>660662</v>
      </c>
      <c r="J13" s="24">
        <v>1714438</v>
      </c>
      <c r="K13" s="24">
        <v>646645</v>
      </c>
      <c r="L13" s="24">
        <v>657159</v>
      </c>
      <c r="M13" s="24">
        <v>650693</v>
      </c>
      <c r="N13" s="24">
        <v>1954497</v>
      </c>
      <c r="O13" s="24">
        <v>649459</v>
      </c>
      <c r="P13" s="24">
        <v>652497</v>
      </c>
      <c r="Q13" s="24">
        <v>658289</v>
      </c>
      <c r="R13" s="24">
        <v>1960245</v>
      </c>
      <c r="S13" s="24"/>
      <c r="T13" s="24"/>
      <c r="U13" s="24"/>
      <c r="V13" s="24"/>
      <c r="W13" s="24">
        <v>5629180</v>
      </c>
      <c r="X13" s="24">
        <v>9043272</v>
      </c>
      <c r="Y13" s="24">
        <v>-3414092</v>
      </c>
      <c r="Z13" s="6">
        <v>-37.75</v>
      </c>
      <c r="AA13" s="22">
        <v>12057712</v>
      </c>
    </row>
    <row r="14" spans="1:27" ht="12.75">
      <c r="A14" s="5" t="s">
        <v>40</v>
      </c>
      <c r="B14" s="3"/>
      <c r="C14" s="25">
        <v>41842447</v>
      </c>
      <c r="D14" s="25"/>
      <c r="E14" s="26">
        <v>64469749</v>
      </c>
      <c r="F14" s="27">
        <v>64469749</v>
      </c>
      <c r="G14" s="27">
        <v>5743933</v>
      </c>
      <c r="H14" s="27">
        <v>5738111</v>
      </c>
      <c r="I14" s="27">
        <v>23302</v>
      </c>
      <c r="J14" s="27">
        <v>11505346</v>
      </c>
      <c r="K14" s="27">
        <v>14614</v>
      </c>
      <c r="L14" s="27">
        <v>26477</v>
      </c>
      <c r="M14" s="27">
        <v>26446</v>
      </c>
      <c r="N14" s="27">
        <v>67537</v>
      </c>
      <c r="O14" s="27">
        <v>27810</v>
      </c>
      <c r="P14" s="27">
        <v>13958020</v>
      </c>
      <c r="Q14" s="27">
        <v>7333549</v>
      </c>
      <c r="R14" s="27">
        <v>21319379</v>
      </c>
      <c r="S14" s="27"/>
      <c r="T14" s="27"/>
      <c r="U14" s="27"/>
      <c r="V14" s="27"/>
      <c r="W14" s="27">
        <v>32892262</v>
      </c>
      <c r="X14" s="27">
        <v>48352302</v>
      </c>
      <c r="Y14" s="27">
        <v>-15460040</v>
      </c>
      <c r="Z14" s="7">
        <v>-31.97</v>
      </c>
      <c r="AA14" s="25">
        <v>64469749</v>
      </c>
    </row>
    <row r="15" spans="1:27" ht="12.75">
      <c r="A15" s="2" t="s">
        <v>41</v>
      </c>
      <c r="B15" s="8"/>
      <c r="C15" s="19">
        <f aca="true" t="shared" si="2" ref="C15:Y15">SUM(C16:C18)</f>
        <v>969932958</v>
      </c>
      <c r="D15" s="19">
        <f>SUM(D16:D18)</f>
        <v>0</v>
      </c>
      <c r="E15" s="20">
        <f t="shared" si="2"/>
        <v>1017085064</v>
      </c>
      <c r="F15" s="21">
        <f t="shared" si="2"/>
        <v>1029351699</v>
      </c>
      <c r="G15" s="21">
        <f t="shared" si="2"/>
        <v>323871205</v>
      </c>
      <c r="H15" s="21">
        <f t="shared" si="2"/>
        <v>1159704</v>
      </c>
      <c r="I15" s="21">
        <f t="shared" si="2"/>
        <v>1311801</v>
      </c>
      <c r="J15" s="21">
        <f t="shared" si="2"/>
        <v>326342710</v>
      </c>
      <c r="K15" s="21">
        <f t="shared" si="2"/>
        <v>3959516</v>
      </c>
      <c r="L15" s="21">
        <f t="shared" si="2"/>
        <v>4531910</v>
      </c>
      <c r="M15" s="21">
        <f t="shared" si="2"/>
        <v>264397166</v>
      </c>
      <c r="N15" s="21">
        <f t="shared" si="2"/>
        <v>272888592</v>
      </c>
      <c r="O15" s="21">
        <f t="shared" si="2"/>
        <v>3046022</v>
      </c>
      <c r="P15" s="21">
        <f t="shared" si="2"/>
        <v>5300013</v>
      </c>
      <c r="Q15" s="21">
        <f t="shared" si="2"/>
        <v>196519962</v>
      </c>
      <c r="R15" s="21">
        <f t="shared" si="2"/>
        <v>204865997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804097299</v>
      </c>
      <c r="X15" s="21">
        <f t="shared" si="2"/>
        <v>772013709</v>
      </c>
      <c r="Y15" s="21">
        <f t="shared" si="2"/>
        <v>32083590</v>
      </c>
      <c r="Z15" s="4">
        <f>+IF(X15&lt;&gt;0,+(Y15/X15)*100,0)</f>
        <v>4.155831642103651</v>
      </c>
      <c r="AA15" s="19">
        <f>SUM(AA16:AA18)</f>
        <v>1029351699</v>
      </c>
    </row>
    <row r="16" spans="1:27" ht="12.75">
      <c r="A16" s="5" t="s">
        <v>42</v>
      </c>
      <c r="B16" s="3"/>
      <c r="C16" s="22">
        <v>969932485</v>
      </c>
      <c r="D16" s="22"/>
      <c r="E16" s="23">
        <v>1017084674</v>
      </c>
      <c r="F16" s="24">
        <v>1029351309</v>
      </c>
      <c r="G16" s="24">
        <v>323871205</v>
      </c>
      <c r="H16" s="24">
        <v>1159704</v>
      </c>
      <c r="I16" s="24">
        <v>1311801</v>
      </c>
      <c r="J16" s="24">
        <v>326342710</v>
      </c>
      <c r="K16" s="24">
        <v>3959516</v>
      </c>
      <c r="L16" s="24">
        <v>4531910</v>
      </c>
      <c r="M16" s="24">
        <v>264397166</v>
      </c>
      <c r="N16" s="24">
        <v>272888592</v>
      </c>
      <c r="O16" s="24">
        <v>3046022</v>
      </c>
      <c r="P16" s="24">
        <v>5300013</v>
      </c>
      <c r="Q16" s="24">
        <v>196519962</v>
      </c>
      <c r="R16" s="24">
        <v>204865997</v>
      </c>
      <c r="S16" s="24"/>
      <c r="T16" s="24"/>
      <c r="U16" s="24"/>
      <c r="V16" s="24"/>
      <c r="W16" s="24">
        <v>804097299</v>
      </c>
      <c r="X16" s="24">
        <v>772013421</v>
      </c>
      <c r="Y16" s="24">
        <v>32083878</v>
      </c>
      <c r="Z16" s="6">
        <v>4.16</v>
      </c>
      <c r="AA16" s="22">
        <v>1029351309</v>
      </c>
    </row>
    <row r="17" spans="1:27" ht="12.75">
      <c r="A17" s="5" t="s">
        <v>43</v>
      </c>
      <c r="B17" s="3"/>
      <c r="C17" s="22"/>
      <c r="D17" s="22"/>
      <c r="E17" s="23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6"/>
      <c r="AA17" s="22"/>
    </row>
    <row r="18" spans="1:27" ht="12.75">
      <c r="A18" s="5" t="s">
        <v>44</v>
      </c>
      <c r="B18" s="3"/>
      <c r="C18" s="22">
        <v>473</v>
      </c>
      <c r="D18" s="22"/>
      <c r="E18" s="23">
        <v>390</v>
      </c>
      <c r="F18" s="24">
        <v>390</v>
      </c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>
        <v>288</v>
      </c>
      <c r="Y18" s="24">
        <v>-288</v>
      </c>
      <c r="Z18" s="6">
        <v>-100</v>
      </c>
      <c r="AA18" s="22">
        <v>390</v>
      </c>
    </row>
    <row r="19" spans="1:27" ht="12.75">
      <c r="A19" s="2" t="s">
        <v>45</v>
      </c>
      <c r="B19" s="8"/>
      <c r="C19" s="19">
        <f aca="true" t="shared" si="3" ref="C19:Y19">SUM(C20:C23)</f>
        <v>3635079244</v>
      </c>
      <c r="D19" s="19">
        <f>SUM(D20:D23)</f>
        <v>0</v>
      </c>
      <c r="E19" s="20">
        <f t="shared" si="3"/>
        <v>3824811507</v>
      </c>
      <c r="F19" s="21">
        <f t="shared" si="3"/>
        <v>3974811507</v>
      </c>
      <c r="G19" s="21">
        <f t="shared" si="3"/>
        <v>344153369</v>
      </c>
      <c r="H19" s="21">
        <f t="shared" si="3"/>
        <v>434177000</v>
      </c>
      <c r="I19" s="21">
        <f t="shared" si="3"/>
        <v>408047426</v>
      </c>
      <c r="J19" s="21">
        <f t="shared" si="3"/>
        <v>1186377795</v>
      </c>
      <c r="K19" s="21">
        <f t="shared" si="3"/>
        <v>331389204</v>
      </c>
      <c r="L19" s="21">
        <f t="shared" si="3"/>
        <v>318063796</v>
      </c>
      <c r="M19" s="21">
        <f t="shared" si="3"/>
        <v>331373419</v>
      </c>
      <c r="N19" s="21">
        <f t="shared" si="3"/>
        <v>980826419</v>
      </c>
      <c r="O19" s="21">
        <f t="shared" si="3"/>
        <v>324719580</v>
      </c>
      <c r="P19" s="21">
        <f t="shared" si="3"/>
        <v>324223943</v>
      </c>
      <c r="Q19" s="21">
        <f t="shared" si="3"/>
        <v>312654819</v>
      </c>
      <c r="R19" s="21">
        <f t="shared" si="3"/>
        <v>961598342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3128802556</v>
      </c>
      <c r="X19" s="21">
        <f t="shared" si="3"/>
        <v>2981108493</v>
      </c>
      <c r="Y19" s="21">
        <f t="shared" si="3"/>
        <v>147694063</v>
      </c>
      <c r="Z19" s="4">
        <f>+IF(X19&lt;&gt;0,+(Y19/X19)*100,0)</f>
        <v>4.954333709987522</v>
      </c>
      <c r="AA19" s="19">
        <f>SUM(AA20:AA23)</f>
        <v>3974811507</v>
      </c>
    </row>
    <row r="20" spans="1:27" ht="12.75">
      <c r="A20" s="5" t="s">
        <v>46</v>
      </c>
      <c r="B20" s="3"/>
      <c r="C20" s="22">
        <v>2012860312</v>
      </c>
      <c r="D20" s="22"/>
      <c r="E20" s="23">
        <v>2177205236</v>
      </c>
      <c r="F20" s="24">
        <v>2327205236</v>
      </c>
      <c r="G20" s="24">
        <v>219558224</v>
      </c>
      <c r="H20" s="24">
        <v>279823654</v>
      </c>
      <c r="I20" s="24">
        <v>255519832</v>
      </c>
      <c r="J20" s="24">
        <v>754901710</v>
      </c>
      <c r="K20" s="24">
        <v>193219667</v>
      </c>
      <c r="L20" s="24">
        <v>185028194</v>
      </c>
      <c r="M20" s="24">
        <v>195675651</v>
      </c>
      <c r="N20" s="24">
        <v>573923512</v>
      </c>
      <c r="O20" s="24">
        <v>193542630</v>
      </c>
      <c r="P20" s="24">
        <v>198741329</v>
      </c>
      <c r="Q20" s="24">
        <v>191733231</v>
      </c>
      <c r="R20" s="24">
        <v>584017190</v>
      </c>
      <c r="S20" s="24"/>
      <c r="T20" s="24"/>
      <c r="U20" s="24"/>
      <c r="V20" s="24"/>
      <c r="W20" s="24">
        <v>1912842412</v>
      </c>
      <c r="X20" s="24">
        <v>1745403858</v>
      </c>
      <c r="Y20" s="24">
        <v>167438554</v>
      </c>
      <c r="Z20" s="6">
        <v>9.59</v>
      </c>
      <c r="AA20" s="22">
        <v>2327205236</v>
      </c>
    </row>
    <row r="21" spans="1:27" ht="12.75">
      <c r="A21" s="5" t="s">
        <v>47</v>
      </c>
      <c r="B21" s="3"/>
      <c r="C21" s="22">
        <v>1100277745</v>
      </c>
      <c r="D21" s="22"/>
      <c r="E21" s="23">
        <v>1133619655</v>
      </c>
      <c r="F21" s="24">
        <v>1133619655</v>
      </c>
      <c r="G21" s="24">
        <v>83422509</v>
      </c>
      <c r="H21" s="24">
        <v>109232110</v>
      </c>
      <c r="I21" s="24">
        <v>109211413</v>
      </c>
      <c r="J21" s="24">
        <v>301866032</v>
      </c>
      <c r="K21" s="24">
        <v>95122849</v>
      </c>
      <c r="L21" s="24">
        <v>89912797</v>
      </c>
      <c r="M21" s="24">
        <v>92742089</v>
      </c>
      <c r="N21" s="24">
        <v>277777735</v>
      </c>
      <c r="O21" s="24">
        <v>88703754</v>
      </c>
      <c r="P21" s="24">
        <v>82883012</v>
      </c>
      <c r="Q21" s="24">
        <v>69523525</v>
      </c>
      <c r="R21" s="24">
        <v>241110291</v>
      </c>
      <c r="S21" s="24"/>
      <c r="T21" s="24"/>
      <c r="U21" s="24"/>
      <c r="V21" s="24"/>
      <c r="W21" s="24">
        <v>820754058</v>
      </c>
      <c r="X21" s="24">
        <v>850214709</v>
      </c>
      <c r="Y21" s="24">
        <v>-29460651</v>
      </c>
      <c r="Z21" s="6">
        <v>-3.47</v>
      </c>
      <c r="AA21" s="22">
        <v>1133619655</v>
      </c>
    </row>
    <row r="22" spans="1:27" ht="12.75">
      <c r="A22" s="5" t="s">
        <v>48</v>
      </c>
      <c r="B22" s="3"/>
      <c r="C22" s="25">
        <v>343438486</v>
      </c>
      <c r="D22" s="25"/>
      <c r="E22" s="26">
        <v>341057191</v>
      </c>
      <c r="F22" s="27">
        <v>341057191</v>
      </c>
      <c r="G22" s="27">
        <v>27225148</v>
      </c>
      <c r="H22" s="27">
        <v>31193803</v>
      </c>
      <c r="I22" s="27">
        <v>29438153</v>
      </c>
      <c r="J22" s="27">
        <v>87857104</v>
      </c>
      <c r="K22" s="27">
        <v>29186696</v>
      </c>
      <c r="L22" s="27">
        <v>29285383</v>
      </c>
      <c r="M22" s="27">
        <v>29085841</v>
      </c>
      <c r="N22" s="27">
        <v>87557920</v>
      </c>
      <c r="O22" s="27">
        <v>28618702</v>
      </c>
      <c r="P22" s="27">
        <v>28771269</v>
      </c>
      <c r="Q22" s="27">
        <v>30333752</v>
      </c>
      <c r="R22" s="27">
        <v>87723723</v>
      </c>
      <c r="S22" s="27"/>
      <c r="T22" s="27"/>
      <c r="U22" s="27"/>
      <c r="V22" s="27"/>
      <c r="W22" s="27">
        <v>263138747</v>
      </c>
      <c r="X22" s="27">
        <v>255792870</v>
      </c>
      <c r="Y22" s="27">
        <v>7345877</v>
      </c>
      <c r="Z22" s="7">
        <v>2.87</v>
      </c>
      <c r="AA22" s="25">
        <v>341057191</v>
      </c>
    </row>
    <row r="23" spans="1:27" ht="12.75">
      <c r="A23" s="5" t="s">
        <v>49</v>
      </c>
      <c r="B23" s="3"/>
      <c r="C23" s="22">
        <v>178502701</v>
      </c>
      <c r="D23" s="22"/>
      <c r="E23" s="23">
        <v>172929425</v>
      </c>
      <c r="F23" s="24">
        <v>172929425</v>
      </c>
      <c r="G23" s="24">
        <v>13947488</v>
      </c>
      <c r="H23" s="24">
        <v>13927433</v>
      </c>
      <c r="I23" s="24">
        <v>13878028</v>
      </c>
      <c r="J23" s="24">
        <v>41752949</v>
      </c>
      <c r="K23" s="24">
        <v>13859992</v>
      </c>
      <c r="L23" s="24">
        <v>13837422</v>
      </c>
      <c r="M23" s="24">
        <v>13869838</v>
      </c>
      <c r="N23" s="24">
        <v>41567252</v>
      </c>
      <c r="O23" s="24">
        <v>13854494</v>
      </c>
      <c r="P23" s="24">
        <v>13828333</v>
      </c>
      <c r="Q23" s="24">
        <v>21064311</v>
      </c>
      <c r="R23" s="24">
        <v>48747138</v>
      </c>
      <c r="S23" s="24"/>
      <c r="T23" s="24"/>
      <c r="U23" s="24"/>
      <c r="V23" s="24"/>
      <c r="W23" s="24">
        <v>132067339</v>
      </c>
      <c r="X23" s="24">
        <v>129697056</v>
      </c>
      <c r="Y23" s="24">
        <v>2370283</v>
      </c>
      <c r="Z23" s="6">
        <v>1.83</v>
      </c>
      <c r="AA23" s="22">
        <v>172929425</v>
      </c>
    </row>
    <row r="24" spans="1:27" ht="12.75">
      <c r="A24" s="2" t="s">
        <v>50</v>
      </c>
      <c r="B24" s="8" t="s">
        <v>51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/>
      <c r="AA24" s="19"/>
    </row>
    <row r="25" spans="1:27" ht="12.75">
      <c r="A25" s="9" t="s">
        <v>52</v>
      </c>
      <c r="B25" s="10" t="s">
        <v>53</v>
      </c>
      <c r="C25" s="40">
        <f aca="true" t="shared" si="4" ref="C25:Y25">+C5+C9+C15+C19+C24</f>
        <v>5845330624</v>
      </c>
      <c r="D25" s="40">
        <f>+D5+D9+D15+D19+D24</f>
        <v>0</v>
      </c>
      <c r="E25" s="41">
        <f t="shared" si="4"/>
        <v>5989994484</v>
      </c>
      <c r="F25" s="42">
        <f t="shared" si="4"/>
        <v>6154662733</v>
      </c>
      <c r="G25" s="42">
        <f t="shared" si="4"/>
        <v>751035692</v>
      </c>
      <c r="H25" s="42">
        <f t="shared" si="4"/>
        <v>522647371</v>
      </c>
      <c r="I25" s="42">
        <f t="shared" si="4"/>
        <v>493044302</v>
      </c>
      <c r="J25" s="42">
        <f t="shared" si="4"/>
        <v>1766727365</v>
      </c>
      <c r="K25" s="42">
        <f t="shared" si="4"/>
        <v>416805883</v>
      </c>
      <c r="L25" s="42">
        <f t="shared" si="4"/>
        <v>401053981</v>
      </c>
      <c r="M25" s="42">
        <f t="shared" si="4"/>
        <v>676488323</v>
      </c>
      <c r="N25" s="42">
        <f t="shared" si="4"/>
        <v>1494348187</v>
      </c>
      <c r="O25" s="42">
        <f t="shared" si="4"/>
        <v>410517401</v>
      </c>
      <c r="P25" s="42">
        <f t="shared" si="4"/>
        <v>424853015</v>
      </c>
      <c r="Q25" s="42">
        <f t="shared" si="4"/>
        <v>596854522</v>
      </c>
      <c r="R25" s="42">
        <f t="shared" si="4"/>
        <v>1432224938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4693300490</v>
      </c>
      <c r="X25" s="42">
        <f t="shared" si="4"/>
        <v>4615996644</v>
      </c>
      <c r="Y25" s="42">
        <f t="shared" si="4"/>
        <v>77303846</v>
      </c>
      <c r="Z25" s="43">
        <f>+IF(X25&lt;&gt;0,+(Y25/X25)*100,0)</f>
        <v>1.6746945884477986</v>
      </c>
      <c r="AA25" s="40">
        <f>+AA5+AA9+AA15+AA19+AA24</f>
        <v>6154662733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2.75">
      <c r="A27" s="12" t="s">
        <v>54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2.75">
      <c r="A28" s="2" t="s">
        <v>31</v>
      </c>
      <c r="B28" s="3"/>
      <c r="C28" s="19">
        <f aca="true" t="shared" si="5" ref="C28:Y28">SUM(C29:C31)</f>
        <v>1285143900</v>
      </c>
      <c r="D28" s="19">
        <f>SUM(D29:D31)</f>
        <v>0</v>
      </c>
      <c r="E28" s="20">
        <f t="shared" si="5"/>
        <v>887101302</v>
      </c>
      <c r="F28" s="21">
        <f t="shared" si="5"/>
        <v>877672101</v>
      </c>
      <c r="G28" s="21">
        <f t="shared" si="5"/>
        <v>30641928</v>
      </c>
      <c r="H28" s="21">
        <f t="shared" si="5"/>
        <v>59570617</v>
      </c>
      <c r="I28" s="21">
        <f t="shared" si="5"/>
        <v>86872458</v>
      </c>
      <c r="J28" s="21">
        <f t="shared" si="5"/>
        <v>177085003</v>
      </c>
      <c r="K28" s="21">
        <f t="shared" si="5"/>
        <v>79594847</v>
      </c>
      <c r="L28" s="21">
        <f t="shared" si="5"/>
        <v>80956132</v>
      </c>
      <c r="M28" s="21">
        <f t="shared" si="5"/>
        <v>88479883</v>
      </c>
      <c r="N28" s="21">
        <f t="shared" si="5"/>
        <v>249030862</v>
      </c>
      <c r="O28" s="21">
        <f t="shared" si="5"/>
        <v>58574412</v>
      </c>
      <c r="P28" s="21">
        <f t="shared" si="5"/>
        <v>41577306</v>
      </c>
      <c r="Q28" s="21">
        <f t="shared" si="5"/>
        <v>58646338</v>
      </c>
      <c r="R28" s="21">
        <f t="shared" si="5"/>
        <v>158798056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584913921</v>
      </c>
      <c r="X28" s="21">
        <f t="shared" si="5"/>
        <v>658252494</v>
      </c>
      <c r="Y28" s="21">
        <f t="shared" si="5"/>
        <v>-73338573</v>
      </c>
      <c r="Z28" s="4">
        <f>+IF(X28&lt;&gt;0,+(Y28/X28)*100,0)</f>
        <v>-11.141404501841508</v>
      </c>
      <c r="AA28" s="19">
        <f>SUM(AA29:AA31)</f>
        <v>877672101</v>
      </c>
    </row>
    <row r="29" spans="1:27" ht="12.75">
      <c r="A29" s="5" t="s">
        <v>32</v>
      </c>
      <c r="B29" s="3"/>
      <c r="C29" s="22">
        <v>159684129</v>
      </c>
      <c r="D29" s="22"/>
      <c r="E29" s="23">
        <v>166367319</v>
      </c>
      <c r="F29" s="24">
        <v>159009628</v>
      </c>
      <c r="G29" s="24">
        <v>13000294</v>
      </c>
      <c r="H29" s="24">
        <v>12176387</v>
      </c>
      <c r="I29" s="24">
        <v>14024585</v>
      </c>
      <c r="J29" s="24">
        <v>39201266</v>
      </c>
      <c r="K29" s="24">
        <v>12010472</v>
      </c>
      <c r="L29" s="24">
        <v>12367279</v>
      </c>
      <c r="M29" s="24">
        <v>14510590</v>
      </c>
      <c r="N29" s="24">
        <v>38888341</v>
      </c>
      <c r="O29" s="24">
        <v>11747934</v>
      </c>
      <c r="P29" s="24">
        <v>6616032</v>
      </c>
      <c r="Q29" s="24">
        <v>11244920</v>
      </c>
      <c r="R29" s="24">
        <v>29608886</v>
      </c>
      <c r="S29" s="24"/>
      <c r="T29" s="24"/>
      <c r="U29" s="24"/>
      <c r="V29" s="24"/>
      <c r="W29" s="24">
        <v>107698493</v>
      </c>
      <c r="X29" s="24">
        <v>119256885</v>
      </c>
      <c r="Y29" s="24">
        <v>-11558392</v>
      </c>
      <c r="Z29" s="6">
        <v>-9.69</v>
      </c>
      <c r="AA29" s="22">
        <v>159009628</v>
      </c>
    </row>
    <row r="30" spans="1:27" ht="12.75">
      <c r="A30" s="5" t="s">
        <v>33</v>
      </c>
      <c r="B30" s="3"/>
      <c r="C30" s="25">
        <v>1109567599</v>
      </c>
      <c r="D30" s="25"/>
      <c r="E30" s="26">
        <v>706503689</v>
      </c>
      <c r="F30" s="27">
        <v>703138868</v>
      </c>
      <c r="G30" s="27">
        <v>16256758</v>
      </c>
      <c r="H30" s="27">
        <v>46022525</v>
      </c>
      <c r="I30" s="27">
        <v>71404543</v>
      </c>
      <c r="J30" s="27">
        <v>133683826</v>
      </c>
      <c r="K30" s="27">
        <v>66196444</v>
      </c>
      <c r="L30" s="27">
        <v>67314362</v>
      </c>
      <c r="M30" s="27">
        <v>72783980</v>
      </c>
      <c r="N30" s="27">
        <v>206294786</v>
      </c>
      <c r="O30" s="27">
        <v>45603607</v>
      </c>
      <c r="P30" s="27">
        <v>33639074</v>
      </c>
      <c r="Q30" s="27">
        <v>45930737</v>
      </c>
      <c r="R30" s="27">
        <v>125173418</v>
      </c>
      <c r="S30" s="27"/>
      <c r="T30" s="27"/>
      <c r="U30" s="27"/>
      <c r="V30" s="27"/>
      <c r="W30" s="27">
        <v>465152030</v>
      </c>
      <c r="X30" s="27">
        <v>527352984</v>
      </c>
      <c r="Y30" s="27">
        <v>-62200954</v>
      </c>
      <c r="Z30" s="7">
        <v>-11.79</v>
      </c>
      <c r="AA30" s="25">
        <v>703138868</v>
      </c>
    </row>
    <row r="31" spans="1:27" ht="12.75">
      <c r="A31" s="5" t="s">
        <v>34</v>
      </c>
      <c r="B31" s="3"/>
      <c r="C31" s="22">
        <v>15892172</v>
      </c>
      <c r="D31" s="22"/>
      <c r="E31" s="23">
        <v>14230294</v>
      </c>
      <c r="F31" s="24">
        <v>15523605</v>
      </c>
      <c r="G31" s="24">
        <v>1384876</v>
      </c>
      <c r="H31" s="24">
        <v>1371705</v>
      </c>
      <c r="I31" s="24">
        <v>1443330</v>
      </c>
      <c r="J31" s="24">
        <v>4199911</v>
      </c>
      <c r="K31" s="24">
        <v>1387931</v>
      </c>
      <c r="L31" s="24">
        <v>1274491</v>
      </c>
      <c r="M31" s="24">
        <v>1185313</v>
      </c>
      <c r="N31" s="24">
        <v>3847735</v>
      </c>
      <c r="O31" s="24">
        <v>1222871</v>
      </c>
      <c r="P31" s="24">
        <v>1322200</v>
      </c>
      <c r="Q31" s="24">
        <v>1470681</v>
      </c>
      <c r="R31" s="24">
        <v>4015752</v>
      </c>
      <c r="S31" s="24"/>
      <c r="T31" s="24"/>
      <c r="U31" s="24"/>
      <c r="V31" s="24"/>
      <c r="W31" s="24">
        <v>12063398</v>
      </c>
      <c r="X31" s="24">
        <v>11642625</v>
      </c>
      <c r="Y31" s="24">
        <v>420773</v>
      </c>
      <c r="Z31" s="6">
        <v>3.61</v>
      </c>
      <c r="AA31" s="22">
        <v>15523605</v>
      </c>
    </row>
    <row r="32" spans="1:27" ht="12.75">
      <c r="A32" s="2" t="s">
        <v>35</v>
      </c>
      <c r="B32" s="3"/>
      <c r="C32" s="19">
        <f aca="true" t="shared" si="6" ref="C32:Y32">SUM(C33:C37)</f>
        <v>504238443</v>
      </c>
      <c r="D32" s="19">
        <f>SUM(D33:D37)</f>
        <v>0</v>
      </c>
      <c r="E32" s="20">
        <f t="shared" si="6"/>
        <v>481307466</v>
      </c>
      <c r="F32" s="21">
        <f t="shared" si="6"/>
        <v>478388229</v>
      </c>
      <c r="G32" s="21">
        <f t="shared" si="6"/>
        <v>23885169</v>
      </c>
      <c r="H32" s="21">
        <f t="shared" si="6"/>
        <v>28803562</v>
      </c>
      <c r="I32" s="21">
        <f t="shared" si="6"/>
        <v>32870675</v>
      </c>
      <c r="J32" s="21">
        <f t="shared" si="6"/>
        <v>85559406</v>
      </c>
      <c r="K32" s="21">
        <f t="shared" si="6"/>
        <v>30904601</v>
      </c>
      <c r="L32" s="21">
        <f t="shared" si="6"/>
        <v>27439481</v>
      </c>
      <c r="M32" s="21">
        <f t="shared" si="6"/>
        <v>35635224</v>
      </c>
      <c r="N32" s="21">
        <f t="shared" si="6"/>
        <v>93979306</v>
      </c>
      <c r="O32" s="21">
        <f t="shared" si="6"/>
        <v>31218487</v>
      </c>
      <c r="P32" s="21">
        <f t="shared" si="6"/>
        <v>31165394</v>
      </c>
      <c r="Q32" s="21">
        <f t="shared" si="6"/>
        <v>32223548</v>
      </c>
      <c r="R32" s="21">
        <f t="shared" si="6"/>
        <v>94607429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274146141</v>
      </c>
      <c r="X32" s="21">
        <f t="shared" si="6"/>
        <v>358790022</v>
      </c>
      <c r="Y32" s="21">
        <f t="shared" si="6"/>
        <v>-84643881</v>
      </c>
      <c r="Z32" s="4">
        <f>+IF(X32&lt;&gt;0,+(Y32/X32)*100,0)</f>
        <v>-23.591481314940246</v>
      </c>
      <c r="AA32" s="19">
        <f>SUM(AA33:AA37)</f>
        <v>478388229</v>
      </c>
    </row>
    <row r="33" spans="1:27" ht="12.75">
      <c r="A33" s="5" t="s">
        <v>36</v>
      </c>
      <c r="B33" s="3"/>
      <c r="C33" s="22">
        <v>217833812</v>
      </c>
      <c r="D33" s="22"/>
      <c r="E33" s="23">
        <v>207346567</v>
      </c>
      <c r="F33" s="24">
        <v>207243811</v>
      </c>
      <c r="G33" s="24">
        <v>3635344</v>
      </c>
      <c r="H33" s="24">
        <v>8198250</v>
      </c>
      <c r="I33" s="24">
        <v>12161085</v>
      </c>
      <c r="J33" s="24">
        <v>23994679</v>
      </c>
      <c r="K33" s="24">
        <v>8136700</v>
      </c>
      <c r="L33" s="24">
        <v>6679091</v>
      </c>
      <c r="M33" s="24">
        <v>15342003</v>
      </c>
      <c r="N33" s="24">
        <v>30157794</v>
      </c>
      <c r="O33" s="24">
        <v>8778466</v>
      </c>
      <c r="P33" s="24">
        <v>8421643</v>
      </c>
      <c r="Q33" s="24">
        <v>11646534</v>
      </c>
      <c r="R33" s="24">
        <v>28846643</v>
      </c>
      <c r="S33" s="24"/>
      <c r="T33" s="24"/>
      <c r="U33" s="24"/>
      <c r="V33" s="24"/>
      <c r="W33" s="24">
        <v>82999116</v>
      </c>
      <c r="X33" s="24">
        <v>155432475</v>
      </c>
      <c r="Y33" s="24">
        <v>-72433359</v>
      </c>
      <c r="Z33" s="6">
        <v>-46.6</v>
      </c>
      <c r="AA33" s="22">
        <v>207243811</v>
      </c>
    </row>
    <row r="34" spans="1:27" ht="12.75">
      <c r="A34" s="5" t="s">
        <v>37</v>
      </c>
      <c r="B34" s="3"/>
      <c r="C34" s="22">
        <v>27762091</v>
      </c>
      <c r="D34" s="22"/>
      <c r="E34" s="23">
        <v>30979027</v>
      </c>
      <c r="F34" s="24">
        <v>30879027</v>
      </c>
      <c r="G34" s="24">
        <v>2138484</v>
      </c>
      <c r="H34" s="24">
        <v>2100533</v>
      </c>
      <c r="I34" s="24">
        <v>2226163</v>
      </c>
      <c r="J34" s="24">
        <v>6465180</v>
      </c>
      <c r="K34" s="24">
        <v>2431680</v>
      </c>
      <c r="L34" s="24">
        <v>2171926</v>
      </c>
      <c r="M34" s="24">
        <v>2285115</v>
      </c>
      <c r="N34" s="24">
        <v>6888721</v>
      </c>
      <c r="O34" s="24">
        <v>2400908</v>
      </c>
      <c r="P34" s="24">
        <v>2875207</v>
      </c>
      <c r="Q34" s="24">
        <v>2471082</v>
      </c>
      <c r="R34" s="24">
        <v>7747197</v>
      </c>
      <c r="S34" s="24"/>
      <c r="T34" s="24"/>
      <c r="U34" s="24"/>
      <c r="V34" s="24"/>
      <c r="W34" s="24">
        <v>21101098</v>
      </c>
      <c r="X34" s="24">
        <v>23159142</v>
      </c>
      <c r="Y34" s="24">
        <v>-2058044</v>
      </c>
      <c r="Z34" s="6">
        <v>-8.89</v>
      </c>
      <c r="AA34" s="22">
        <v>30879027</v>
      </c>
    </row>
    <row r="35" spans="1:27" ht="12.75">
      <c r="A35" s="5" t="s">
        <v>38</v>
      </c>
      <c r="B35" s="3"/>
      <c r="C35" s="22">
        <v>142335960</v>
      </c>
      <c r="D35" s="22"/>
      <c r="E35" s="23">
        <v>146103582</v>
      </c>
      <c r="F35" s="24">
        <v>144593601</v>
      </c>
      <c r="G35" s="24">
        <v>12026168</v>
      </c>
      <c r="H35" s="24">
        <v>12270535</v>
      </c>
      <c r="I35" s="24">
        <v>12331843</v>
      </c>
      <c r="J35" s="24">
        <v>36628546</v>
      </c>
      <c r="K35" s="24">
        <v>12666900</v>
      </c>
      <c r="L35" s="24">
        <v>11846527</v>
      </c>
      <c r="M35" s="24">
        <v>11911979</v>
      </c>
      <c r="N35" s="24">
        <v>36425406</v>
      </c>
      <c r="O35" s="24">
        <v>12888442</v>
      </c>
      <c r="P35" s="24">
        <v>12976136</v>
      </c>
      <c r="Q35" s="24">
        <v>11816915</v>
      </c>
      <c r="R35" s="24">
        <v>37681493</v>
      </c>
      <c r="S35" s="24"/>
      <c r="T35" s="24"/>
      <c r="U35" s="24"/>
      <c r="V35" s="24"/>
      <c r="W35" s="24">
        <v>110735445</v>
      </c>
      <c r="X35" s="24">
        <v>108445005</v>
      </c>
      <c r="Y35" s="24">
        <v>2290440</v>
      </c>
      <c r="Z35" s="6">
        <v>2.11</v>
      </c>
      <c r="AA35" s="22">
        <v>144593601</v>
      </c>
    </row>
    <row r="36" spans="1:27" ht="12.75">
      <c r="A36" s="5" t="s">
        <v>39</v>
      </c>
      <c r="B36" s="3"/>
      <c r="C36" s="22">
        <v>49479362</v>
      </c>
      <c r="D36" s="22"/>
      <c r="E36" s="23">
        <v>16162259</v>
      </c>
      <c r="F36" s="24">
        <v>16162259</v>
      </c>
      <c r="G36" s="24">
        <v>606080</v>
      </c>
      <c r="H36" s="24">
        <v>772815</v>
      </c>
      <c r="I36" s="24">
        <v>721071</v>
      </c>
      <c r="J36" s="24">
        <v>2099966</v>
      </c>
      <c r="K36" s="24">
        <v>1742444</v>
      </c>
      <c r="L36" s="24">
        <v>742848</v>
      </c>
      <c r="M36" s="24">
        <v>756785</v>
      </c>
      <c r="N36" s="24">
        <v>3242077</v>
      </c>
      <c r="O36" s="24">
        <v>1750161</v>
      </c>
      <c r="P36" s="24">
        <v>735462</v>
      </c>
      <c r="Q36" s="24">
        <v>869975</v>
      </c>
      <c r="R36" s="24">
        <v>3355598</v>
      </c>
      <c r="S36" s="24"/>
      <c r="T36" s="24"/>
      <c r="U36" s="24"/>
      <c r="V36" s="24"/>
      <c r="W36" s="24">
        <v>8697641</v>
      </c>
      <c r="X36" s="24">
        <v>12121641</v>
      </c>
      <c r="Y36" s="24">
        <v>-3424000</v>
      </c>
      <c r="Z36" s="6">
        <v>-28.25</v>
      </c>
      <c r="AA36" s="22">
        <v>16162259</v>
      </c>
    </row>
    <row r="37" spans="1:27" ht="12.75">
      <c r="A37" s="5" t="s">
        <v>40</v>
      </c>
      <c r="B37" s="3"/>
      <c r="C37" s="25">
        <v>66827218</v>
      </c>
      <c r="D37" s="25"/>
      <c r="E37" s="26">
        <v>80716031</v>
      </c>
      <c r="F37" s="27">
        <v>79509531</v>
      </c>
      <c r="G37" s="27">
        <v>5479093</v>
      </c>
      <c r="H37" s="27">
        <v>5461429</v>
      </c>
      <c r="I37" s="27">
        <v>5430513</v>
      </c>
      <c r="J37" s="27">
        <v>16371035</v>
      </c>
      <c r="K37" s="27">
        <v>5926877</v>
      </c>
      <c r="L37" s="27">
        <v>5999089</v>
      </c>
      <c r="M37" s="27">
        <v>5339342</v>
      </c>
      <c r="N37" s="27">
        <v>17265308</v>
      </c>
      <c r="O37" s="27">
        <v>5400510</v>
      </c>
      <c r="P37" s="27">
        <v>6156946</v>
      </c>
      <c r="Q37" s="27">
        <v>5419042</v>
      </c>
      <c r="R37" s="27">
        <v>16976498</v>
      </c>
      <c r="S37" s="27"/>
      <c r="T37" s="27"/>
      <c r="U37" s="27"/>
      <c r="V37" s="27"/>
      <c r="W37" s="27">
        <v>50612841</v>
      </c>
      <c r="X37" s="27">
        <v>59631759</v>
      </c>
      <c r="Y37" s="27">
        <v>-9018918</v>
      </c>
      <c r="Z37" s="7">
        <v>-15.12</v>
      </c>
      <c r="AA37" s="25">
        <v>79509531</v>
      </c>
    </row>
    <row r="38" spans="1:27" ht="12.75">
      <c r="A38" s="2" t="s">
        <v>41</v>
      </c>
      <c r="B38" s="8"/>
      <c r="C38" s="19">
        <f aca="true" t="shared" si="7" ref="C38:Y38">SUM(C39:C41)</f>
        <v>465858195</v>
      </c>
      <c r="D38" s="19">
        <f>SUM(D39:D41)</f>
        <v>0</v>
      </c>
      <c r="E38" s="20">
        <f t="shared" si="7"/>
        <v>521283230</v>
      </c>
      <c r="F38" s="21">
        <f t="shared" si="7"/>
        <v>502884117</v>
      </c>
      <c r="G38" s="21">
        <f t="shared" si="7"/>
        <v>15170472</v>
      </c>
      <c r="H38" s="21">
        <f t="shared" si="7"/>
        <v>15525266</v>
      </c>
      <c r="I38" s="21">
        <f t="shared" si="7"/>
        <v>53307162</v>
      </c>
      <c r="J38" s="21">
        <f t="shared" si="7"/>
        <v>84002900</v>
      </c>
      <c r="K38" s="21">
        <f t="shared" si="7"/>
        <v>15264365</v>
      </c>
      <c r="L38" s="21">
        <f t="shared" si="7"/>
        <v>14878008</v>
      </c>
      <c r="M38" s="21">
        <f t="shared" si="7"/>
        <v>52710870</v>
      </c>
      <c r="N38" s="21">
        <f t="shared" si="7"/>
        <v>82853243</v>
      </c>
      <c r="O38" s="21">
        <f t="shared" si="7"/>
        <v>15624223</v>
      </c>
      <c r="P38" s="21">
        <f t="shared" si="7"/>
        <v>18509418</v>
      </c>
      <c r="Q38" s="21">
        <f t="shared" si="7"/>
        <v>16628902</v>
      </c>
      <c r="R38" s="21">
        <f t="shared" si="7"/>
        <v>50762543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217618686</v>
      </c>
      <c r="X38" s="21">
        <f t="shared" si="7"/>
        <v>377162370</v>
      </c>
      <c r="Y38" s="21">
        <f t="shared" si="7"/>
        <v>-159543684</v>
      </c>
      <c r="Z38" s="4">
        <f>+IF(X38&lt;&gt;0,+(Y38/X38)*100,0)</f>
        <v>-42.30106094624445</v>
      </c>
      <c r="AA38" s="19">
        <f>SUM(AA39:AA41)</f>
        <v>502884117</v>
      </c>
    </row>
    <row r="39" spans="1:27" ht="12.75">
      <c r="A39" s="5" t="s">
        <v>42</v>
      </c>
      <c r="B39" s="3"/>
      <c r="C39" s="22">
        <v>214818098</v>
      </c>
      <c r="D39" s="22"/>
      <c r="E39" s="23">
        <v>163312234</v>
      </c>
      <c r="F39" s="24">
        <v>155390028</v>
      </c>
      <c r="G39" s="24">
        <v>9386424</v>
      </c>
      <c r="H39" s="24">
        <v>10671299</v>
      </c>
      <c r="I39" s="24">
        <v>11537621</v>
      </c>
      <c r="J39" s="24">
        <v>31595344</v>
      </c>
      <c r="K39" s="24">
        <v>10305890</v>
      </c>
      <c r="L39" s="24">
        <v>10190213</v>
      </c>
      <c r="M39" s="24">
        <v>11231217</v>
      </c>
      <c r="N39" s="24">
        <v>31727320</v>
      </c>
      <c r="O39" s="24">
        <v>10553956</v>
      </c>
      <c r="P39" s="24">
        <v>10372538</v>
      </c>
      <c r="Q39" s="24">
        <v>10576143</v>
      </c>
      <c r="R39" s="24">
        <v>31502637</v>
      </c>
      <c r="S39" s="24"/>
      <c r="T39" s="24"/>
      <c r="U39" s="24"/>
      <c r="V39" s="24"/>
      <c r="W39" s="24">
        <v>94825301</v>
      </c>
      <c r="X39" s="24">
        <v>116541963</v>
      </c>
      <c r="Y39" s="24">
        <v>-21716662</v>
      </c>
      <c r="Z39" s="6">
        <v>-18.63</v>
      </c>
      <c r="AA39" s="22">
        <v>155390028</v>
      </c>
    </row>
    <row r="40" spans="1:27" ht="12.75">
      <c r="A40" s="5" t="s">
        <v>43</v>
      </c>
      <c r="B40" s="3"/>
      <c r="C40" s="22">
        <v>218510084</v>
      </c>
      <c r="D40" s="22"/>
      <c r="E40" s="23">
        <v>322989844</v>
      </c>
      <c r="F40" s="24">
        <v>313139844</v>
      </c>
      <c r="G40" s="24">
        <v>3548438</v>
      </c>
      <c r="H40" s="24">
        <v>2475788</v>
      </c>
      <c r="I40" s="24">
        <v>39638056</v>
      </c>
      <c r="J40" s="24">
        <v>45662282</v>
      </c>
      <c r="K40" s="24">
        <v>2621156</v>
      </c>
      <c r="L40" s="24">
        <v>2548066</v>
      </c>
      <c r="M40" s="24">
        <v>39350870</v>
      </c>
      <c r="N40" s="24">
        <v>44520092</v>
      </c>
      <c r="O40" s="24">
        <v>2759015</v>
      </c>
      <c r="P40" s="24">
        <v>4128909</v>
      </c>
      <c r="Q40" s="24">
        <v>3781987</v>
      </c>
      <c r="R40" s="24">
        <v>10669911</v>
      </c>
      <c r="S40" s="24"/>
      <c r="T40" s="24"/>
      <c r="U40" s="24"/>
      <c r="V40" s="24"/>
      <c r="W40" s="24">
        <v>100852285</v>
      </c>
      <c r="X40" s="24">
        <v>234854793</v>
      </c>
      <c r="Y40" s="24">
        <v>-134002508</v>
      </c>
      <c r="Z40" s="6">
        <v>-57.06</v>
      </c>
      <c r="AA40" s="22">
        <v>313139844</v>
      </c>
    </row>
    <row r="41" spans="1:27" ht="12.75">
      <c r="A41" s="5" t="s">
        <v>44</v>
      </c>
      <c r="B41" s="3"/>
      <c r="C41" s="22">
        <v>32530013</v>
      </c>
      <c r="D41" s="22"/>
      <c r="E41" s="23">
        <v>34981152</v>
      </c>
      <c r="F41" s="24">
        <v>34354245</v>
      </c>
      <c r="G41" s="24">
        <v>2235610</v>
      </c>
      <c r="H41" s="24">
        <v>2378179</v>
      </c>
      <c r="I41" s="24">
        <v>2131485</v>
      </c>
      <c r="J41" s="24">
        <v>6745274</v>
      </c>
      <c r="K41" s="24">
        <v>2337319</v>
      </c>
      <c r="L41" s="24">
        <v>2139729</v>
      </c>
      <c r="M41" s="24">
        <v>2128783</v>
      </c>
      <c r="N41" s="24">
        <v>6605831</v>
      </c>
      <c r="O41" s="24">
        <v>2311252</v>
      </c>
      <c r="P41" s="24">
        <v>4007971</v>
      </c>
      <c r="Q41" s="24">
        <v>2270772</v>
      </c>
      <c r="R41" s="24">
        <v>8589995</v>
      </c>
      <c r="S41" s="24"/>
      <c r="T41" s="24"/>
      <c r="U41" s="24"/>
      <c r="V41" s="24"/>
      <c r="W41" s="24">
        <v>21941100</v>
      </c>
      <c r="X41" s="24">
        <v>25765614</v>
      </c>
      <c r="Y41" s="24">
        <v>-3824514</v>
      </c>
      <c r="Z41" s="6">
        <v>-14.84</v>
      </c>
      <c r="AA41" s="22">
        <v>34354245</v>
      </c>
    </row>
    <row r="42" spans="1:27" ht="12.75">
      <c r="A42" s="2" t="s">
        <v>45</v>
      </c>
      <c r="B42" s="8"/>
      <c r="C42" s="19">
        <f aca="true" t="shared" si="8" ref="C42:Y42">SUM(C43:C46)</f>
        <v>4213153707</v>
      </c>
      <c r="D42" s="19">
        <f>SUM(D43:D46)</f>
        <v>0</v>
      </c>
      <c r="E42" s="20">
        <f t="shared" si="8"/>
        <v>3827466543</v>
      </c>
      <c r="F42" s="21">
        <f t="shared" si="8"/>
        <v>3959518812</v>
      </c>
      <c r="G42" s="21">
        <f t="shared" si="8"/>
        <v>27754914</v>
      </c>
      <c r="H42" s="21">
        <f t="shared" si="8"/>
        <v>32323217</v>
      </c>
      <c r="I42" s="21">
        <f t="shared" si="8"/>
        <v>701328670</v>
      </c>
      <c r="J42" s="21">
        <f t="shared" si="8"/>
        <v>761406801</v>
      </c>
      <c r="K42" s="21">
        <f t="shared" si="8"/>
        <v>238595851</v>
      </c>
      <c r="L42" s="21">
        <f t="shared" si="8"/>
        <v>309778221</v>
      </c>
      <c r="M42" s="21">
        <f t="shared" si="8"/>
        <v>331180303</v>
      </c>
      <c r="N42" s="21">
        <f t="shared" si="8"/>
        <v>879554375</v>
      </c>
      <c r="O42" s="21">
        <f t="shared" si="8"/>
        <v>386788896</v>
      </c>
      <c r="P42" s="21">
        <f t="shared" si="8"/>
        <v>287730279</v>
      </c>
      <c r="Q42" s="21">
        <f t="shared" si="8"/>
        <v>127441762</v>
      </c>
      <c r="R42" s="21">
        <f t="shared" si="8"/>
        <v>801960937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2442922113</v>
      </c>
      <c r="X42" s="21">
        <f t="shared" si="8"/>
        <v>2969638443</v>
      </c>
      <c r="Y42" s="21">
        <f t="shared" si="8"/>
        <v>-526716330</v>
      </c>
      <c r="Z42" s="4">
        <f>+IF(X42&lt;&gt;0,+(Y42/X42)*100,0)</f>
        <v>-17.736715768937128</v>
      </c>
      <c r="AA42" s="19">
        <f>SUM(AA43:AA46)</f>
        <v>3959518812</v>
      </c>
    </row>
    <row r="43" spans="1:27" ht="12.75">
      <c r="A43" s="5" t="s">
        <v>46</v>
      </c>
      <c r="B43" s="3"/>
      <c r="C43" s="22">
        <v>2006951453</v>
      </c>
      <c r="D43" s="22"/>
      <c r="E43" s="23">
        <v>1926692079</v>
      </c>
      <c r="F43" s="24">
        <v>2202246429</v>
      </c>
      <c r="G43" s="24">
        <v>12178533</v>
      </c>
      <c r="H43" s="24">
        <v>14839745</v>
      </c>
      <c r="I43" s="24">
        <v>474490035</v>
      </c>
      <c r="J43" s="24">
        <v>501508313</v>
      </c>
      <c r="K43" s="24">
        <v>117923190</v>
      </c>
      <c r="L43" s="24">
        <v>283218396</v>
      </c>
      <c r="M43" s="24">
        <v>197106219</v>
      </c>
      <c r="N43" s="24">
        <v>598247805</v>
      </c>
      <c r="O43" s="24">
        <v>187041668</v>
      </c>
      <c r="P43" s="24">
        <v>148997555</v>
      </c>
      <c r="Q43" s="24">
        <v>21317256</v>
      </c>
      <c r="R43" s="24">
        <v>357356479</v>
      </c>
      <c r="S43" s="24"/>
      <c r="T43" s="24"/>
      <c r="U43" s="24"/>
      <c r="V43" s="24"/>
      <c r="W43" s="24">
        <v>1457112597</v>
      </c>
      <c r="X43" s="24">
        <v>1651684581</v>
      </c>
      <c r="Y43" s="24">
        <v>-194571984</v>
      </c>
      <c r="Z43" s="6">
        <v>-11.78</v>
      </c>
      <c r="AA43" s="22">
        <v>2202246429</v>
      </c>
    </row>
    <row r="44" spans="1:27" ht="12.75">
      <c r="A44" s="5" t="s">
        <v>47</v>
      </c>
      <c r="B44" s="3"/>
      <c r="C44" s="22">
        <v>1689357620</v>
      </c>
      <c r="D44" s="22"/>
      <c r="E44" s="23">
        <v>1282043949</v>
      </c>
      <c r="F44" s="24">
        <v>1161114567</v>
      </c>
      <c r="G44" s="24">
        <v>446761</v>
      </c>
      <c r="H44" s="24">
        <v>557021</v>
      </c>
      <c r="I44" s="24">
        <v>185440885</v>
      </c>
      <c r="J44" s="24">
        <v>186444667</v>
      </c>
      <c r="K44" s="24">
        <v>93867490</v>
      </c>
      <c r="L44" s="24">
        <v>4756775</v>
      </c>
      <c r="M44" s="24">
        <v>97924052</v>
      </c>
      <c r="N44" s="24">
        <v>196548317</v>
      </c>
      <c r="O44" s="24">
        <v>164619458</v>
      </c>
      <c r="P44" s="24">
        <v>119177536</v>
      </c>
      <c r="Q44" s="24">
        <v>85364565</v>
      </c>
      <c r="R44" s="24">
        <v>369161559</v>
      </c>
      <c r="S44" s="24"/>
      <c r="T44" s="24"/>
      <c r="U44" s="24"/>
      <c r="V44" s="24"/>
      <c r="W44" s="24">
        <v>752154543</v>
      </c>
      <c r="X44" s="24">
        <v>870835851</v>
      </c>
      <c r="Y44" s="24">
        <v>-118681308</v>
      </c>
      <c r="Z44" s="6">
        <v>-13.63</v>
      </c>
      <c r="AA44" s="22">
        <v>1161114567</v>
      </c>
    </row>
    <row r="45" spans="1:27" ht="12.75">
      <c r="A45" s="5" t="s">
        <v>48</v>
      </c>
      <c r="B45" s="3"/>
      <c r="C45" s="25">
        <v>316103123</v>
      </c>
      <c r="D45" s="25"/>
      <c r="E45" s="26">
        <v>411469099</v>
      </c>
      <c r="F45" s="27">
        <v>398422429</v>
      </c>
      <c r="G45" s="27">
        <v>7981928</v>
      </c>
      <c r="H45" s="27">
        <v>7190679</v>
      </c>
      <c r="I45" s="27">
        <v>30868988</v>
      </c>
      <c r="J45" s="27">
        <v>46041595</v>
      </c>
      <c r="K45" s="27">
        <v>15256885</v>
      </c>
      <c r="L45" s="27">
        <v>12509598</v>
      </c>
      <c r="M45" s="27">
        <v>28042122</v>
      </c>
      <c r="N45" s="27">
        <v>55808605</v>
      </c>
      <c r="O45" s="27">
        <v>19787720</v>
      </c>
      <c r="P45" s="27">
        <v>9902245</v>
      </c>
      <c r="Q45" s="27">
        <v>10986972</v>
      </c>
      <c r="R45" s="27">
        <v>40676937</v>
      </c>
      <c r="S45" s="27"/>
      <c r="T45" s="27"/>
      <c r="U45" s="27"/>
      <c r="V45" s="27"/>
      <c r="W45" s="27">
        <v>142527137</v>
      </c>
      <c r="X45" s="27">
        <v>298816641</v>
      </c>
      <c r="Y45" s="27">
        <v>-156289504</v>
      </c>
      <c r="Z45" s="7">
        <v>-52.3</v>
      </c>
      <c r="AA45" s="25">
        <v>398422429</v>
      </c>
    </row>
    <row r="46" spans="1:27" ht="12.75">
      <c r="A46" s="5" t="s">
        <v>49</v>
      </c>
      <c r="B46" s="3"/>
      <c r="C46" s="22">
        <v>200741511</v>
      </c>
      <c r="D46" s="22"/>
      <c r="E46" s="23">
        <v>207261416</v>
      </c>
      <c r="F46" s="24">
        <v>197735387</v>
      </c>
      <c r="G46" s="24">
        <v>7147692</v>
      </c>
      <c r="H46" s="24">
        <v>9735772</v>
      </c>
      <c r="I46" s="24">
        <v>10528762</v>
      </c>
      <c r="J46" s="24">
        <v>27412226</v>
      </c>
      <c r="K46" s="24">
        <v>11548286</v>
      </c>
      <c r="L46" s="24">
        <v>9293452</v>
      </c>
      <c r="M46" s="24">
        <v>8107910</v>
      </c>
      <c r="N46" s="24">
        <v>28949648</v>
      </c>
      <c r="O46" s="24">
        <v>15340050</v>
      </c>
      <c r="P46" s="24">
        <v>9652943</v>
      </c>
      <c r="Q46" s="24">
        <v>9772969</v>
      </c>
      <c r="R46" s="24">
        <v>34765962</v>
      </c>
      <c r="S46" s="24"/>
      <c r="T46" s="24"/>
      <c r="U46" s="24"/>
      <c r="V46" s="24"/>
      <c r="W46" s="24">
        <v>91127836</v>
      </c>
      <c r="X46" s="24">
        <v>148301370</v>
      </c>
      <c r="Y46" s="24">
        <v>-57173534</v>
      </c>
      <c r="Z46" s="6">
        <v>-38.55</v>
      </c>
      <c r="AA46" s="22">
        <v>197735387</v>
      </c>
    </row>
    <row r="47" spans="1:27" ht="12.75">
      <c r="A47" s="2" t="s">
        <v>50</v>
      </c>
      <c r="B47" s="8" t="s">
        <v>51</v>
      </c>
      <c r="C47" s="19">
        <v>738912</v>
      </c>
      <c r="D47" s="19"/>
      <c r="E47" s="20">
        <v>751293</v>
      </c>
      <c r="F47" s="21">
        <v>751293</v>
      </c>
      <c r="G47" s="21">
        <v>78951</v>
      </c>
      <c r="H47" s="21">
        <v>62497</v>
      </c>
      <c r="I47" s="21">
        <v>59398</v>
      </c>
      <c r="J47" s="21">
        <v>200846</v>
      </c>
      <c r="K47" s="21">
        <v>68931</v>
      </c>
      <c r="L47" s="21">
        <v>62556</v>
      </c>
      <c r="M47" s="21">
        <v>61153</v>
      </c>
      <c r="N47" s="21">
        <v>192640</v>
      </c>
      <c r="O47" s="21">
        <v>66329</v>
      </c>
      <c r="P47" s="21">
        <v>62320</v>
      </c>
      <c r="Q47" s="21">
        <v>67869</v>
      </c>
      <c r="R47" s="21">
        <v>196518</v>
      </c>
      <c r="S47" s="21"/>
      <c r="T47" s="21"/>
      <c r="U47" s="21"/>
      <c r="V47" s="21"/>
      <c r="W47" s="21">
        <v>590004</v>
      </c>
      <c r="X47" s="21">
        <v>563436</v>
      </c>
      <c r="Y47" s="21">
        <v>26568</v>
      </c>
      <c r="Z47" s="4">
        <v>4.72</v>
      </c>
      <c r="AA47" s="19">
        <v>751293</v>
      </c>
    </row>
    <row r="48" spans="1:27" ht="12.75">
      <c r="A48" s="9" t="s">
        <v>55</v>
      </c>
      <c r="B48" s="10" t="s">
        <v>56</v>
      </c>
      <c r="C48" s="40">
        <f aca="true" t="shared" si="9" ref="C48:Y48">+C28+C32+C38+C42+C47</f>
        <v>6469133157</v>
      </c>
      <c r="D48" s="40">
        <f>+D28+D32+D38+D42+D47</f>
        <v>0</v>
      </c>
      <c r="E48" s="41">
        <f t="shared" si="9"/>
        <v>5717909834</v>
      </c>
      <c r="F48" s="42">
        <f t="shared" si="9"/>
        <v>5819214552</v>
      </c>
      <c r="G48" s="42">
        <f t="shared" si="9"/>
        <v>97531434</v>
      </c>
      <c r="H48" s="42">
        <f t="shared" si="9"/>
        <v>136285159</v>
      </c>
      <c r="I48" s="42">
        <f t="shared" si="9"/>
        <v>874438363</v>
      </c>
      <c r="J48" s="42">
        <f t="shared" si="9"/>
        <v>1108254956</v>
      </c>
      <c r="K48" s="42">
        <f t="shared" si="9"/>
        <v>364428595</v>
      </c>
      <c r="L48" s="42">
        <f t="shared" si="9"/>
        <v>433114398</v>
      </c>
      <c r="M48" s="42">
        <f t="shared" si="9"/>
        <v>508067433</v>
      </c>
      <c r="N48" s="42">
        <f t="shared" si="9"/>
        <v>1305610426</v>
      </c>
      <c r="O48" s="42">
        <f t="shared" si="9"/>
        <v>492272347</v>
      </c>
      <c r="P48" s="42">
        <f t="shared" si="9"/>
        <v>379044717</v>
      </c>
      <c r="Q48" s="42">
        <f t="shared" si="9"/>
        <v>235008419</v>
      </c>
      <c r="R48" s="42">
        <f t="shared" si="9"/>
        <v>1106325483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3520190865</v>
      </c>
      <c r="X48" s="42">
        <f t="shared" si="9"/>
        <v>4364406765</v>
      </c>
      <c r="Y48" s="42">
        <f t="shared" si="9"/>
        <v>-844215900</v>
      </c>
      <c r="Z48" s="43">
        <f>+IF(X48&lt;&gt;0,+(Y48/X48)*100,0)</f>
        <v>-19.34319932711405</v>
      </c>
      <c r="AA48" s="40">
        <f>+AA28+AA32+AA38+AA42+AA47</f>
        <v>5819214552</v>
      </c>
    </row>
    <row r="49" spans="1:27" ht="12.75">
      <c r="A49" s="14" t="s">
        <v>76</v>
      </c>
      <c r="B49" s="15"/>
      <c r="C49" s="44">
        <f aca="true" t="shared" si="10" ref="C49:Y49">+C25-C48</f>
        <v>-623802533</v>
      </c>
      <c r="D49" s="44">
        <f>+D25-D48</f>
        <v>0</v>
      </c>
      <c r="E49" s="45">
        <f t="shared" si="10"/>
        <v>272084650</v>
      </c>
      <c r="F49" s="46">
        <f t="shared" si="10"/>
        <v>335448181</v>
      </c>
      <c r="G49" s="46">
        <f t="shared" si="10"/>
        <v>653504258</v>
      </c>
      <c r="H49" s="46">
        <f t="shared" si="10"/>
        <v>386362212</v>
      </c>
      <c r="I49" s="46">
        <f t="shared" si="10"/>
        <v>-381394061</v>
      </c>
      <c r="J49" s="46">
        <f t="shared" si="10"/>
        <v>658472409</v>
      </c>
      <c r="K49" s="46">
        <f t="shared" si="10"/>
        <v>52377288</v>
      </c>
      <c r="L49" s="46">
        <f t="shared" si="10"/>
        <v>-32060417</v>
      </c>
      <c r="M49" s="46">
        <f t="shared" si="10"/>
        <v>168420890</v>
      </c>
      <c r="N49" s="46">
        <f t="shared" si="10"/>
        <v>188737761</v>
      </c>
      <c r="O49" s="46">
        <f t="shared" si="10"/>
        <v>-81754946</v>
      </c>
      <c r="P49" s="46">
        <f t="shared" si="10"/>
        <v>45808298</v>
      </c>
      <c r="Q49" s="46">
        <f t="shared" si="10"/>
        <v>361846103</v>
      </c>
      <c r="R49" s="46">
        <f t="shared" si="10"/>
        <v>325899455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1173109625</v>
      </c>
      <c r="X49" s="46">
        <f>IF(F25=F48,0,X25-X48)</f>
        <v>251589879</v>
      </c>
      <c r="Y49" s="46">
        <f t="shared" si="10"/>
        <v>921519746</v>
      </c>
      <c r="Z49" s="47">
        <f>+IF(X49&lt;&gt;0,+(Y49/X49)*100,0)</f>
        <v>366.27854413809706</v>
      </c>
      <c r="AA49" s="44">
        <f>+AA25-AA48</f>
        <v>335448181</v>
      </c>
    </row>
    <row r="50" spans="1:27" ht="12.75">
      <c r="A50" s="16" t="s">
        <v>77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2.75">
      <c r="A51" s="17" t="s">
        <v>78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2.75">
      <c r="A52" s="18" t="s">
        <v>79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2.75">
      <c r="A53" s="17" t="s">
        <v>80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81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2.7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2.7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2.7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2.7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2.7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2.7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cellComments="atEnd"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53" t="s">
        <v>58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82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/>
      <c r="C3" s="32" t="s">
        <v>6</v>
      </c>
      <c r="D3" s="32" t="s">
        <v>6</v>
      </c>
      <c r="E3" s="33" t="s">
        <v>7</v>
      </c>
      <c r="F3" s="34" t="s">
        <v>8</v>
      </c>
      <c r="G3" s="34" t="s">
        <v>9</v>
      </c>
      <c r="H3" s="34" t="s">
        <v>10</v>
      </c>
      <c r="I3" s="34" t="s">
        <v>11</v>
      </c>
      <c r="J3" s="34" t="s">
        <v>12</v>
      </c>
      <c r="K3" s="34" t="s">
        <v>13</v>
      </c>
      <c r="L3" s="34" t="s">
        <v>14</v>
      </c>
      <c r="M3" s="34" t="s">
        <v>15</v>
      </c>
      <c r="N3" s="34" t="s">
        <v>16</v>
      </c>
      <c r="O3" s="34" t="s">
        <v>17</v>
      </c>
      <c r="P3" s="34" t="s">
        <v>18</v>
      </c>
      <c r="Q3" s="34" t="s">
        <v>19</v>
      </c>
      <c r="R3" s="34" t="s">
        <v>20</v>
      </c>
      <c r="S3" s="34" t="s">
        <v>21</v>
      </c>
      <c r="T3" s="34" t="s">
        <v>22</v>
      </c>
      <c r="U3" s="34" t="s">
        <v>23</v>
      </c>
      <c r="V3" s="34" t="s">
        <v>24</v>
      </c>
      <c r="W3" s="34" t="s">
        <v>25</v>
      </c>
      <c r="X3" s="34" t="s">
        <v>26</v>
      </c>
      <c r="Y3" s="34" t="s">
        <v>27</v>
      </c>
      <c r="Z3" s="34" t="s">
        <v>28</v>
      </c>
      <c r="AA3" s="35" t="s">
        <v>29</v>
      </c>
    </row>
    <row r="4" spans="1:27" ht="12.75">
      <c r="A4" s="12" t="s">
        <v>30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2.75">
      <c r="A5" s="2" t="s">
        <v>31</v>
      </c>
      <c r="B5" s="3"/>
      <c r="C5" s="19">
        <f aca="true" t="shared" si="0" ref="C5:Y5">SUM(C6:C8)</f>
        <v>762187019</v>
      </c>
      <c r="D5" s="19">
        <f>SUM(D6:D8)</f>
        <v>0</v>
      </c>
      <c r="E5" s="20">
        <f t="shared" si="0"/>
        <v>897399877</v>
      </c>
      <c r="F5" s="21">
        <f t="shared" si="0"/>
        <v>768946800</v>
      </c>
      <c r="G5" s="21">
        <f t="shared" si="0"/>
        <v>-143651172</v>
      </c>
      <c r="H5" s="21">
        <f t="shared" si="0"/>
        <v>20402237</v>
      </c>
      <c r="I5" s="21">
        <f t="shared" si="0"/>
        <v>82924597</v>
      </c>
      <c r="J5" s="21">
        <f t="shared" si="0"/>
        <v>-40324338</v>
      </c>
      <c r="K5" s="21">
        <f t="shared" si="0"/>
        <v>54116252</v>
      </c>
      <c r="L5" s="21">
        <f t="shared" si="0"/>
        <v>54116252</v>
      </c>
      <c r="M5" s="21">
        <f t="shared" si="0"/>
        <v>64623962</v>
      </c>
      <c r="N5" s="21">
        <f t="shared" si="0"/>
        <v>172856466</v>
      </c>
      <c r="O5" s="21">
        <f t="shared" si="0"/>
        <v>50735717</v>
      </c>
      <c r="P5" s="21">
        <f t="shared" si="0"/>
        <v>52453989</v>
      </c>
      <c r="Q5" s="21">
        <f t="shared" si="0"/>
        <v>60195216</v>
      </c>
      <c r="R5" s="21">
        <f t="shared" si="0"/>
        <v>163384922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295917050</v>
      </c>
      <c r="X5" s="21">
        <f t="shared" si="0"/>
        <v>576710100</v>
      </c>
      <c r="Y5" s="21">
        <f t="shared" si="0"/>
        <v>-280793050</v>
      </c>
      <c r="Z5" s="4">
        <f>+IF(X5&lt;&gt;0,+(Y5/X5)*100,0)</f>
        <v>-48.68876927940052</v>
      </c>
      <c r="AA5" s="19">
        <f>SUM(AA6:AA8)</f>
        <v>768946800</v>
      </c>
    </row>
    <row r="6" spans="1:27" ht="12.75">
      <c r="A6" s="5" t="s">
        <v>32</v>
      </c>
      <c r="B6" s="3"/>
      <c r="C6" s="22">
        <v>539</v>
      </c>
      <c r="D6" s="22"/>
      <c r="E6" s="23">
        <v>34775</v>
      </c>
      <c r="F6" s="24">
        <v>1947552</v>
      </c>
      <c r="G6" s="24">
        <v>-44382</v>
      </c>
      <c r="H6" s="24">
        <v>270070</v>
      </c>
      <c r="I6" s="24">
        <v>343078</v>
      </c>
      <c r="J6" s="24">
        <v>568766</v>
      </c>
      <c r="K6" s="24">
        <v>200693</v>
      </c>
      <c r="L6" s="24">
        <v>200693</v>
      </c>
      <c r="M6" s="24">
        <v>282402</v>
      </c>
      <c r="N6" s="24">
        <v>683788</v>
      </c>
      <c r="O6" s="24">
        <v>349746</v>
      </c>
      <c r="P6" s="24">
        <v>462734</v>
      </c>
      <c r="Q6" s="24">
        <v>386974</v>
      </c>
      <c r="R6" s="24">
        <v>1199454</v>
      </c>
      <c r="S6" s="24"/>
      <c r="T6" s="24"/>
      <c r="U6" s="24"/>
      <c r="V6" s="24"/>
      <c r="W6" s="24">
        <v>2452008</v>
      </c>
      <c r="X6" s="24">
        <v>1460664</v>
      </c>
      <c r="Y6" s="24">
        <v>991344</v>
      </c>
      <c r="Z6" s="6">
        <v>67.87</v>
      </c>
      <c r="AA6" s="22">
        <v>1947552</v>
      </c>
    </row>
    <row r="7" spans="1:27" ht="12.75">
      <c r="A7" s="5" t="s">
        <v>33</v>
      </c>
      <c r="B7" s="3"/>
      <c r="C7" s="25">
        <v>762186480</v>
      </c>
      <c r="D7" s="25"/>
      <c r="E7" s="26">
        <v>897365102</v>
      </c>
      <c r="F7" s="27">
        <v>766999248</v>
      </c>
      <c r="G7" s="27">
        <v>-143606790</v>
      </c>
      <c r="H7" s="27">
        <v>20132167</v>
      </c>
      <c r="I7" s="27">
        <v>82581519</v>
      </c>
      <c r="J7" s="27">
        <v>-40893104</v>
      </c>
      <c r="K7" s="27">
        <v>53915559</v>
      </c>
      <c r="L7" s="27">
        <v>53915559</v>
      </c>
      <c r="M7" s="27">
        <v>64341560</v>
      </c>
      <c r="N7" s="27">
        <v>172172678</v>
      </c>
      <c r="O7" s="27">
        <v>50385971</v>
      </c>
      <c r="P7" s="27">
        <v>51991255</v>
      </c>
      <c r="Q7" s="27">
        <v>59808242</v>
      </c>
      <c r="R7" s="27">
        <v>162185468</v>
      </c>
      <c r="S7" s="27"/>
      <c r="T7" s="27"/>
      <c r="U7" s="27"/>
      <c r="V7" s="27"/>
      <c r="W7" s="27">
        <v>293465042</v>
      </c>
      <c r="X7" s="27">
        <v>575249436</v>
      </c>
      <c r="Y7" s="27">
        <v>-281784394</v>
      </c>
      <c r="Z7" s="7">
        <v>-48.98</v>
      </c>
      <c r="AA7" s="25">
        <v>766999248</v>
      </c>
    </row>
    <row r="8" spans="1:27" ht="12.75">
      <c r="A8" s="5" t="s">
        <v>34</v>
      </c>
      <c r="B8" s="3"/>
      <c r="C8" s="22"/>
      <c r="D8" s="22"/>
      <c r="E8" s="23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6"/>
      <c r="AA8" s="22"/>
    </row>
    <row r="9" spans="1:27" ht="12.75">
      <c r="A9" s="2" t="s">
        <v>35</v>
      </c>
      <c r="B9" s="3"/>
      <c r="C9" s="19">
        <f aca="true" t="shared" si="1" ref="C9:Y9">SUM(C10:C14)</f>
        <v>250437041</v>
      </c>
      <c r="D9" s="19">
        <f>SUM(D10:D14)</f>
        <v>0</v>
      </c>
      <c r="E9" s="20">
        <f t="shared" si="1"/>
        <v>250548269</v>
      </c>
      <c r="F9" s="21">
        <f t="shared" si="1"/>
        <v>238327920</v>
      </c>
      <c r="G9" s="21">
        <f t="shared" si="1"/>
        <v>-56902041</v>
      </c>
      <c r="H9" s="21">
        <f t="shared" si="1"/>
        <v>6319187</v>
      </c>
      <c r="I9" s="21">
        <f t="shared" si="1"/>
        <v>3879000</v>
      </c>
      <c r="J9" s="21">
        <f t="shared" si="1"/>
        <v>-46703854</v>
      </c>
      <c r="K9" s="21">
        <f t="shared" si="1"/>
        <v>252669</v>
      </c>
      <c r="L9" s="21">
        <f t="shared" si="1"/>
        <v>2750314</v>
      </c>
      <c r="M9" s="21">
        <f t="shared" si="1"/>
        <v>39890457</v>
      </c>
      <c r="N9" s="21">
        <f t="shared" si="1"/>
        <v>42893440</v>
      </c>
      <c r="O9" s="21">
        <f t="shared" si="1"/>
        <v>24740173</v>
      </c>
      <c r="P9" s="21">
        <f t="shared" si="1"/>
        <v>12744950</v>
      </c>
      <c r="Q9" s="21">
        <f t="shared" si="1"/>
        <v>35673349</v>
      </c>
      <c r="R9" s="21">
        <f t="shared" si="1"/>
        <v>73158472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69348058</v>
      </c>
      <c r="X9" s="21">
        <f t="shared" si="1"/>
        <v>178745940</v>
      </c>
      <c r="Y9" s="21">
        <f t="shared" si="1"/>
        <v>-109397882</v>
      </c>
      <c r="Z9" s="4">
        <f>+IF(X9&lt;&gt;0,+(Y9/X9)*100,0)</f>
        <v>-61.20300242903419</v>
      </c>
      <c r="AA9" s="19">
        <f>SUM(AA10:AA14)</f>
        <v>238327920</v>
      </c>
    </row>
    <row r="10" spans="1:27" ht="12.75">
      <c r="A10" s="5" t="s">
        <v>36</v>
      </c>
      <c r="B10" s="3"/>
      <c r="C10" s="22">
        <v>29103015</v>
      </c>
      <c r="D10" s="22"/>
      <c r="E10" s="23">
        <v>22241178</v>
      </c>
      <c r="F10" s="24">
        <v>17221764</v>
      </c>
      <c r="G10" s="24">
        <v>-47754381</v>
      </c>
      <c r="H10" s="24">
        <v>1843918</v>
      </c>
      <c r="I10" s="24">
        <v>1728461</v>
      </c>
      <c r="J10" s="24">
        <v>-44182002</v>
      </c>
      <c r="K10" s="24">
        <v>270941</v>
      </c>
      <c r="L10" s="24">
        <v>2768586</v>
      </c>
      <c r="M10" s="24">
        <v>2077388</v>
      </c>
      <c r="N10" s="24">
        <v>5116915</v>
      </c>
      <c r="O10" s="24">
        <v>252791</v>
      </c>
      <c r="P10" s="24">
        <v>1309067</v>
      </c>
      <c r="Q10" s="24">
        <v>931331</v>
      </c>
      <c r="R10" s="24">
        <v>2493189</v>
      </c>
      <c r="S10" s="24"/>
      <c r="T10" s="24"/>
      <c r="U10" s="24"/>
      <c r="V10" s="24"/>
      <c r="W10" s="24">
        <v>-36571898</v>
      </c>
      <c r="X10" s="24">
        <v>12916323</v>
      </c>
      <c r="Y10" s="24">
        <v>-49488221</v>
      </c>
      <c r="Z10" s="6">
        <v>-383.14</v>
      </c>
      <c r="AA10" s="22">
        <v>17221764</v>
      </c>
    </row>
    <row r="11" spans="1:27" ht="12.75">
      <c r="A11" s="5" t="s">
        <v>37</v>
      </c>
      <c r="B11" s="3"/>
      <c r="C11" s="22">
        <v>4623794</v>
      </c>
      <c r="D11" s="22"/>
      <c r="E11" s="23">
        <v>14554357</v>
      </c>
      <c r="F11" s="24">
        <v>11349732</v>
      </c>
      <c r="G11" s="24">
        <v>270731</v>
      </c>
      <c r="H11" s="24">
        <v>4136149</v>
      </c>
      <c r="I11" s="24">
        <v>321186</v>
      </c>
      <c r="J11" s="24">
        <v>4728066</v>
      </c>
      <c r="K11" s="24">
        <v>733048</v>
      </c>
      <c r="L11" s="24">
        <v>733048</v>
      </c>
      <c r="M11" s="24">
        <v>18406</v>
      </c>
      <c r="N11" s="24">
        <v>1484502</v>
      </c>
      <c r="O11" s="24">
        <v>65384</v>
      </c>
      <c r="P11" s="24">
        <v>2146073</v>
      </c>
      <c r="Q11" s="24">
        <v>63430</v>
      </c>
      <c r="R11" s="24">
        <v>2274887</v>
      </c>
      <c r="S11" s="24"/>
      <c r="T11" s="24"/>
      <c r="U11" s="24"/>
      <c r="V11" s="24"/>
      <c r="W11" s="24">
        <v>8487455</v>
      </c>
      <c r="X11" s="24">
        <v>8512299</v>
      </c>
      <c r="Y11" s="24">
        <v>-24844</v>
      </c>
      <c r="Z11" s="6">
        <v>-0.29</v>
      </c>
      <c r="AA11" s="22">
        <v>11349732</v>
      </c>
    </row>
    <row r="12" spans="1:27" ht="12.75">
      <c r="A12" s="5" t="s">
        <v>38</v>
      </c>
      <c r="B12" s="3"/>
      <c r="C12" s="22"/>
      <c r="D12" s="22"/>
      <c r="E12" s="23">
        <v>11165496</v>
      </c>
      <c r="F12" s="24">
        <v>30887712</v>
      </c>
      <c r="G12" s="24"/>
      <c r="H12" s="24"/>
      <c r="I12" s="24"/>
      <c r="J12" s="24"/>
      <c r="K12" s="24"/>
      <c r="L12" s="24"/>
      <c r="M12" s="24"/>
      <c r="N12" s="24"/>
      <c r="O12" s="24">
        <v>179457</v>
      </c>
      <c r="P12" s="24">
        <v>2348156</v>
      </c>
      <c r="Q12" s="24">
        <v>291631</v>
      </c>
      <c r="R12" s="24">
        <v>2819244</v>
      </c>
      <c r="S12" s="24"/>
      <c r="T12" s="24"/>
      <c r="U12" s="24"/>
      <c r="V12" s="24"/>
      <c r="W12" s="24">
        <v>2819244</v>
      </c>
      <c r="X12" s="24">
        <v>23165784</v>
      </c>
      <c r="Y12" s="24">
        <v>-20346540</v>
      </c>
      <c r="Z12" s="6">
        <v>-87.83</v>
      </c>
      <c r="AA12" s="22">
        <v>30887712</v>
      </c>
    </row>
    <row r="13" spans="1:27" ht="12.75">
      <c r="A13" s="5" t="s">
        <v>39</v>
      </c>
      <c r="B13" s="3"/>
      <c r="C13" s="22">
        <v>105757592</v>
      </c>
      <c r="D13" s="22"/>
      <c r="E13" s="23">
        <v>51111000</v>
      </c>
      <c r="F13" s="24">
        <v>29651292</v>
      </c>
      <c r="G13" s="24">
        <v>357739</v>
      </c>
      <c r="H13" s="24">
        <v>3270</v>
      </c>
      <c r="I13" s="24">
        <v>1633653</v>
      </c>
      <c r="J13" s="24">
        <v>1994662</v>
      </c>
      <c r="K13" s="24">
        <v>3180</v>
      </c>
      <c r="L13" s="24">
        <v>3180</v>
      </c>
      <c r="M13" s="24">
        <v>-1627233</v>
      </c>
      <c r="N13" s="24">
        <v>-1620873</v>
      </c>
      <c r="O13" s="24">
        <v>23791517</v>
      </c>
      <c r="P13" s="24">
        <v>4726896</v>
      </c>
      <c r="Q13" s="24">
        <v>2109879</v>
      </c>
      <c r="R13" s="24">
        <v>30628292</v>
      </c>
      <c r="S13" s="24"/>
      <c r="T13" s="24"/>
      <c r="U13" s="24"/>
      <c r="V13" s="24"/>
      <c r="W13" s="24">
        <v>31002081</v>
      </c>
      <c r="X13" s="24">
        <v>22238469</v>
      </c>
      <c r="Y13" s="24">
        <v>8763612</v>
      </c>
      <c r="Z13" s="6">
        <v>39.41</v>
      </c>
      <c r="AA13" s="22">
        <v>29651292</v>
      </c>
    </row>
    <row r="14" spans="1:27" ht="12.75">
      <c r="A14" s="5" t="s">
        <v>40</v>
      </c>
      <c r="B14" s="3"/>
      <c r="C14" s="25">
        <v>110952640</v>
      </c>
      <c r="D14" s="25"/>
      <c r="E14" s="26">
        <v>151476238</v>
      </c>
      <c r="F14" s="27">
        <v>149217420</v>
      </c>
      <c r="G14" s="27">
        <v>-9776130</v>
      </c>
      <c r="H14" s="27">
        <v>335850</v>
      </c>
      <c r="I14" s="27">
        <v>195700</v>
      </c>
      <c r="J14" s="27">
        <v>-9244580</v>
      </c>
      <c r="K14" s="27">
        <v>-754500</v>
      </c>
      <c r="L14" s="27">
        <v>-754500</v>
      </c>
      <c r="M14" s="27">
        <v>39421896</v>
      </c>
      <c r="N14" s="27">
        <v>37912896</v>
      </c>
      <c r="O14" s="27">
        <v>451024</v>
      </c>
      <c r="P14" s="27">
        <v>2214758</v>
      </c>
      <c r="Q14" s="27">
        <v>32277078</v>
      </c>
      <c r="R14" s="27">
        <v>34942860</v>
      </c>
      <c r="S14" s="27"/>
      <c r="T14" s="27"/>
      <c r="U14" s="27"/>
      <c r="V14" s="27"/>
      <c r="W14" s="27">
        <v>63611176</v>
      </c>
      <c r="X14" s="27">
        <v>111913065</v>
      </c>
      <c r="Y14" s="27">
        <v>-48301889</v>
      </c>
      <c r="Z14" s="7">
        <v>-43.16</v>
      </c>
      <c r="AA14" s="25">
        <v>149217420</v>
      </c>
    </row>
    <row r="15" spans="1:27" ht="12.75">
      <c r="A15" s="2" t="s">
        <v>41</v>
      </c>
      <c r="B15" s="8"/>
      <c r="C15" s="19">
        <f aca="true" t="shared" si="2" ref="C15:Y15">SUM(C16:C18)</f>
        <v>138586022</v>
      </c>
      <c r="D15" s="19">
        <f>SUM(D16:D18)</f>
        <v>0</v>
      </c>
      <c r="E15" s="20">
        <f t="shared" si="2"/>
        <v>112918320</v>
      </c>
      <c r="F15" s="21">
        <f t="shared" si="2"/>
        <v>352457580</v>
      </c>
      <c r="G15" s="21">
        <f t="shared" si="2"/>
        <v>-122005286</v>
      </c>
      <c r="H15" s="21">
        <f t="shared" si="2"/>
        <v>2829240</v>
      </c>
      <c r="I15" s="21">
        <f t="shared" si="2"/>
        <v>8496905</v>
      </c>
      <c r="J15" s="21">
        <f t="shared" si="2"/>
        <v>-110679141</v>
      </c>
      <c r="K15" s="21">
        <f t="shared" si="2"/>
        <v>6363259</v>
      </c>
      <c r="L15" s="21">
        <f t="shared" si="2"/>
        <v>6363259</v>
      </c>
      <c r="M15" s="21">
        <f t="shared" si="2"/>
        <v>10633351</v>
      </c>
      <c r="N15" s="21">
        <f t="shared" si="2"/>
        <v>23359869</v>
      </c>
      <c r="O15" s="21">
        <f t="shared" si="2"/>
        <v>15487492</v>
      </c>
      <c r="P15" s="21">
        <f t="shared" si="2"/>
        <v>10885765</v>
      </c>
      <c r="Q15" s="21">
        <f t="shared" si="2"/>
        <v>52229078</v>
      </c>
      <c r="R15" s="21">
        <f t="shared" si="2"/>
        <v>78602335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-8716937</v>
      </c>
      <c r="X15" s="21">
        <f t="shared" si="2"/>
        <v>264343185</v>
      </c>
      <c r="Y15" s="21">
        <f t="shared" si="2"/>
        <v>-273060122</v>
      </c>
      <c r="Z15" s="4">
        <f>+IF(X15&lt;&gt;0,+(Y15/X15)*100,0)</f>
        <v>-103.29758340469417</v>
      </c>
      <c r="AA15" s="19">
        <f>SUM(AA16:AA18)</f>
        <v>352457580</v>
      </c>
    </row>
    <row r="16" spans="1:27" ht="12.75">
      <c r="A16" s="5" t="s">
        <v>42</v>
      </c>
      <c r="B16" s="3"/>
      <c r="C16" s="22">
        <v>87446987</v>
      </c>
      <c r="D16" s="22"/>
      <c r="E16" s="23">
        <v>46351971</v>
      </c>
      <c r="F16" s="24">
        <v>28030920</v>
      </c>
      <c r="G16" s="24">
        <v>-111799995</v>
      </c>
      <c r="H16" s="24">
        <v>987617</v>
      </c>
      <c r="I16" s="24">
        <v>6101373</v>
      </c>
      <c r="J16" s="24">
        <v>-104711005</v>
      </c>
      <c r="K16" s="24">
        <v>2058480</v>
      </c>
      <c r="L16" s="24">
        <v>2058480</v>
      </c>
      <c r="M16" s="24">
        <v>584742</v>
      </c>
      <c r="N16" s="24">
        <v>4701702</v>
      </c>
      <c r="O16" s="24">
        <v>1603184</v>
      </c>
      <c r="P16" s="24">
        <v>3186475</v>
      </c>
      <c r="Q16" s="24">
        <v>842764</v>
      </c>
      <c r="R16" s="24">
        <v>5632423</v>
      </c>
      <c r="S16" s="24"/>
      <c r="T16" s="24"/>
      <c r="U16" s="24"/>
      <c r="V16" s="24"/>
      <c r="W16" s="24">
        <v>-94376880</v>
      </c>
      <c r="X16" s="24">
        <v>21023190</v>
      </c>
      <c r="Y16" s="24">
        <v>-115400070</v>
      </c>
      <c r="Z16" s="6">
        <v>-548.92</v>
      </c>
      <c r="AA16" s="22">
        <v>28030920</v>
      </c>
    </row>
    <row r="17" spans="1:27" ht="12.75">
      <c r="A17" s="5" t="s">
        <v>43</v>
      </c>
      <c r="B17" s="3"/>
      <c r="C17" s="22">
        <v>51139035</v>
      </c>
      <c r="D17" s="22"/>
      <c r="E17" s="23">
        <v>66566349</v>
      </c>
      <c r="F17" s="24">
        <v>324426660</v>
      </c>
      <c r="G17" s="24">
        <v>-10205291</v>
      </c>
      <c r="H17" s="24">
        <v>1841623</v>
      </c>
      <c r="I17" s="24">
        <v>2395532</v>
      </c>
      <c r="J17" s="24">
        <v>-5968136</v>
      </c>
      <c r="K17" s="24">
        <v>4304779</v>
      </c>
      <c r="L17" s="24">
        <v>4304779</v>
      </c>
      <c r="M17" s="24">
        <v>10048609</v>
      </c>
      <c r="N17" s="24">
        <v>18658167</v>
      </c>
      <c r="O17" s="24">
        <v>13884308</v>
      </c>
      <c r="P17" s="24">
        <v>7699290</v>
      </c>
      <c r="Q17" s="24">
        <v>51386314</v>
      </c>
      <c r="R17" s="24">
        <v>72969912</v>
      </c>
      <c r="S17" s="24"/>
      <c r="T17" s="24"/>
      <c r="U17" s="24"/>
      <c r="V17" s="24"/>
      <c r="W17" s="24">
        <v>85659943</v>
      </c>
      <c r="X17" s="24">
        <v>243319995</v>
      </c>
      <c r="Y17" s="24">
        <v>-157660052</v>
      </c>
      <c r="Z17" s="6">
        <v>-64.8</v>
      </c>
      <c r="AA17" s="22">
        <v>324426660</v>
      </c>
    </row>
    <row r="18" spans="1:27" ht="12.75">
      <c r="A18" s="5" t="s">
        <v>44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/>
      <c r="AA18" s="22"/>
    </row>
    <row r="19" spans="1:27" ht="12.75">
      <c r="A19" s="2" t="s">
        <v>45</v>
      </c>
      <c r="B19" s="8"/>
      <c r="C19" s="19">
        <f aca="true" t="shared" si="3" ref="C19:Y19">SUM(C20:C23)</f>
        <v>1905844385</v>
      </c>
      <c r="D19" s="19">
        <f>SUM(D20:D23)</f>
        <v>0</v>
      </c>
      <c r="E19" s="20">
        <f t="shared" si="3"/>
        <v>2060538649</v>
      </c>
      <c r="F19" s="21">
        <f t="shared" si="3"/>
        <v>1971094716</v>
      </c>
      <c r="G19" s="21">
        <f t="shared" si="3"/>
        <v>60330769</v>
      </c>
      <c r="H19" s="21">
        <f t="shared" si="3"/>
        <v>146682107</v>
      </c>
      <c r="I19" s="21">
        <f t="shared" si="3"/>
        <v>143509768</v>
      </c>
      <c r="J19" s="21">
        <f t="shared" si="3"/>
        <v>350522644</v>
      </c>
      <c r="K19" s="21">
        <f t="shared" si="3"/>
        <v>164587269</v>
      </c>
      <c r="L19" s="21">
        <f t="shared" si="3"/>
        <v>164587269</v>
      </c>
      <c r="M19" s="21">
        <f t="shared" si="3"/>
        <v>214973101</v>
      </c>
      <c r="N19" s="21">
        <f t="shared" si="3"/>
        <v>544147639</v>
      </c>
      <c r="O19" s="21">
        <f t="shared" si="3"/>
        <v>131478239</v>
      </c>
      <c r="P19" s="21">
        <f t="shared" si="3"/>
        <v>134349750</v>
      </c>
      <c r="Q19" s="21">
        <f t="shared" si="3"/>
        <v>169140716</v>
      </c>
      <c r="R19" s="21">
        <f t="shared" si="3"/>
        <v>434968705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1329638988</v>
      </c>
      <c r="X19" s="21">
        <f t="shared" si="3"/>
        <v>1478321037</v>
      </c>
      <c r="Y19" s="21">
        <f t="shared" si="3"/>
        <v>-148682049</v>
      </c>
      <c r="Z19" s="4">
        <f>+IF(X19&lt;&gt;0,+(Y19/X19)*100,0)</f>
        <v>-10.057493959615485</v>
      </c>
      <c r="AA19" s="19">
        <f>SUM(AA20:AA23)</f>
        <v>1971094716</v>
      </c>
    </row>
    <row r="20" spans="1:27" ht="12.75">
      <c r="A20" s="5" t="s">
        <v>46</v>
      </c>
      <c r="B20" s="3"/>
      <c r="C20" s="22">
        <v>987308524</v>
      </c>
      <c r="D20" s="22"/>
      <c r="E20" s="23">
        <v>1176230750</v>
      </c>
      <c r="F20" s="24">
        <v>1170437172</v>
      </c>
      <c r="G20" s="24">
        <v>-30872509</v>
      </c>
      <c r="H20" s="24">
        <v>96493350</v>
      </c>
      <c r="I20" s="24">
        <v>71525415</v>
      </c>
      <c r="J20" s="24">
        <v>137146256</v>
      </c>
      <c r="K20" s="24">
        <v>85311963</v>
      </c>
      <c r="L20" s="24">
        <v>85311963</v>
      </c>
      <c r="M20" s="24">
        <v>98358727</v>
      </c>
      <c r="N20" s="24">
        <v>268982653</v>
      </c>
      <c r="O20" s="24">
        <v>75722292</v>
      </c>
      <c r="P20" s="24">
        <v>81057393</v>
      </c>
      <c r="Q20" s="24">
        <v>92057509</v>
      </c>
      <c r="R20" s="24">
        <v>248837194</v>
      </c>
      <c r="S20" s="24"/>
      <c r="T20" s="24"/>
      <c r="U20" s="24"/>
      <c r="V20" s="24"/>
      <c r="W20" s="24">
        <v>654966103</v>
      </c>
      <c r="X20" s="24">
        <v>877827879</v>
      </c>
      <c r="Y20" s="24">
        <v>-222861776</v>
      </c>
      <c r="Z20" s="6">
        <v>-25.39</v>
      </c>
      <c r="AA20" s="22">
        <v>1170437172</v>
      </c>
    </row>
    <row r="21" spans="1:27" ht="12.75">
      <c r="A21" s="5" t="s">
        <v>47</v>
      </c>
      <c r="B21" s="3"/>
      <c r="C21" s="22">
        <v>387252883</v>
      </c>
      <c r="D21" s="22"/>
      <c r="E21" s="23">
        <v>405226474</v>
      </c>
      <c r="F21" s="24">
        <v>502801488</v>
      </c>
      <c r="G21" s="24">
        <v>-21711005</v>
      </c>
      <c r="H21" s="24">
        <v>38298784</v>
      </c>
      <c r="I21" s="24">
        <v>36872089</v>
      </c>
      <c r="J21" s="24">
        <v>53459868</v>
      </c>
      <c r="K21" s="24">
        <v>47920577</v>
      </c>
      <c r="L21" s="24">
        <v>47920577</v>
      </c>
      <c r="M21" s="24">
        <v>38036415</v>
      </c>
      <c r="N21" s="24">
        <v>133877569</v>
      </c>
      <c r="O21" s="24">
        <v>38759326</v>
      </c>
      <c r="P21" s="24">
        <v>33167678</v>
      </c>
      <c r="Q21" s="24">
        <v>43954000</v>
      </c>
      <c r="R21" s="24">
        <v>115881004</v>
      </c>
      <c r="S21" s="24"/>
      <c r="T21" s="24"/>
      <c r="U21" s="24"/>
      <c r="V21" s="24"/>
      <c r="W21" s="24">
        <v>303218441</v>
      </c>
      <c r="X21" s="24">
        <v>377101116</v>
      </c>
      <c r="Y21" s="24">
        <v>-73882675</v>
      </c>
      <c r="Z21" s="6">
        <v>-19.59</v>
      </c>
      <c r="AA21" s="22">
        <v>502801488</v>
      </c>
    </row>
    <row r="22" spans="1:27" ht="12.75">
      <c r="A22" s="5" t="s">
        <v>48</v>
      </c>
      <c r="B22" s="3"/>
      <c r="C22" s="25">
        <v>328722128</v>
      </c>
      <c r="D22" s="25"/>
      <c r="E22" s="26">
        <v>233196053</v>
      </c>
      <c r="F22" s="27">
        <v>287898156</v>
      </c>
      <c r="G22" s="27">
        <v>122846420</v>
      </c>
      <c r="H22" s="27">
        <v>2109652</v>
      </c>
      <c r="I22" s="27">
        <v>14666992</v>
      </c>
      <c r="J22" s="27">
        <v>139623064</v>
      </c>
      <c r="K22" s="27">
        <v>21074416</v>
      </c>
      <c r="L22" s="27">
        <v>21074416</v>
      </c>
      <c r="M22" s="27">
        <v>36167251</v>
      </c>
      <c r="N22" s="27">
        <v>78316083</v>
      </c>
      <c r="O22" s="27">
        <v>16169742</v>
      </c>
      <c r="P22" s="27">
        <v>19104438</v>
      </c>
      <c r="Q22" s="27">
        <v>32800742</v>
      </c>
      <c r="R22" s="27">
        <v>68074922</v>
      </c>
      <c r="S22" s="27"/>
      <c r="T22" s="27"/>
      <c r="U22" s="27"/>
      <c r="V22" s="27"/>
      <c r="W22" s="27">
        <v>286014069</v>
      </c>
      <c r="X22" s="27">
        <v>215923617</v>
      </c>
      <c r="Y22" s="27">
        <v>70090452</v>
      </c>
      <c r="Z22" s="7">
        <v>32.46</v>
      </c>
      <c r="AA22" s="25">
        <v>287898156</v>
      </c>
    </row>
    <row r="23" spans="1:27" ht="12.75">
      <c r="A23" s="5" t="s">
        <v>49</v>
      </c>
      <c r="B23" s="3"/>
      <c r="C23" s="22">
        <v>202560850</v>
      </c>
      <c r="D23" s="22"/>
      <c r="E23" s="23">
        <v>245885372</v>
      </c>
      <c r="F23" s="24">
        <v>9957900</v>
      </c>
      <c r="G23" s="24">
        <v>-9932137</v>
      </c>
      <c r="H23" s="24">
        <v>9780321</v>
      </c>
      <c r="I23" s="24">
        <v>20445272</v>
      </c>
      <c r="J23" s="24">
        <v>20293456</v>
      </c>
      <c r="K23" s="24">
        <v>10280313</v>
      </c>
      <c r="L23" s="24">
        <v>10280313</v>
      </c>
      <c r="M23" s="24">
        <v>42410708</v>
      </c>
      <c r="N23" s="24">
        <v>62971334</v>
      </c>
      <c r="O23" s="24">
        <v>826879</v>
      </c>
      <c r="P23" s="24">
        <v>1020241</v>
      </c>
      <c r="Q23" s="24">
        <v>328465</v>
      </c>
      <c r="R23" s="24">
        <v>2175585</v>
      </c>
      <c r="S23" s="24"/>
      <c r="T23" s="24"/>
      <c r="U23" s="24"/>
      <c r="V23" s="24"/>
      <c r="W23" s="24">
        <v>85440375</v>
      </c>
      <c r="X23" s="24">
        <v>7468425</v>
      </c>
      <c r="Y23" s="24">
        <v>77971950</v>
      </c>
      <c r="Z23" s="6">
        <v>1044.02</v>
      </c>
      <c r="AA23" s="22">
        <v>9957900</v>
      </c>
    </row>
    <row r="24" spans="1:27" ht="12.75">
      <c r="A24" s="2" t="s">
        <v>50</v>
      </c>
      <c r="B24" s="8" t="s">
        <v>51</v>
      </c>
      <c r="C24" s="19">
        <v>216147</v>
      </c>
      <c r="D24" s="19"/>
      <c r="E24" s="20">
        <v>490468</v>
      </c>
      <c r="F24" s="21">
        <v>374892</v>
      </c>
      <c r="G24" s="21">
        <v>-3098</v>
      </c>
      <c r="H24" s="21">
        <v>29235</v>
      </c>
      <c r="I24" s="21">
        <v>-222311</v>
      </c>
      <c r="J24" s="21">
        <v>-196174</v>
      </c>
      <c r="K24" s="21">
        <v>13861</v>
      </c>
      <c r="L24" s="21">
        <v>13861</v>
      </c>
      <c r="M24" s="21">
        <v>32322</v>
      </c>
      <c r="N24" s="21">
        <v>60044</v>
      </c>
      <c r="O24" s="21">
        <v>38330</v>
      </c>
      <c r="P24" s="21">
        <v>32149</v>
      </c>
      <c r="Q24" s="21">
        <v>14262</v>
      </c>
      <c r="R24" s="21">
        <v>84741</v>
      </c>
      <c r="S24" s="21"/>
      <c r="T24" s="21"/>
      <c r="U24" s="21"/>
      <c r="V24" s="21"/>
      <c r="W24" s="21">
        <v>-51389</v>
      </c>
      <c r="X24" s="21">
        <v>281169</v>
      </c>
      <c r="Y24" s="21">
        <v>-332558</v>
      </c>
      <c r="Z24" s="4">
        <v>-118.28</v>
      </c>
      <c r="AA24" s="19">
        <v>374892</v>
      </c>
    </row>
    <row r="25" spans="1:27" ht="12.75">
      <c r="A25" s="9" t="s">
        <v>52</v>
      </c>
      <c r="B25" s="10" t="s">
        <v>53</v>
      </c>
      <c r="C25" s="40">
        <f aca="true" t="shared" si="4" ref="C25:Y25">+C5+C9+C15+C19+C24</f>
        <v>3057270614</v>
      </c>
      <c r="D25" s="40">
        <f>+D5+D9+D15+D19+D24</f>
        <v>0</v>
      </c>
      <c r="E25" s="41">
        <f t="shared" si="4"/>
        <v>3321895583</v>
      </c>
      <c r="F25" s="42">
        <f t="shared" si="4"/>
        <v>3331201908</v>
      </c>
      <c r="G25" s="42">
        <f t="shared" si="4"/>
        <v>-262230828</v>
      </c>
      <c r="H25" s="42">
        <f t="shared" si="4"/>
        <v>176262006</v>
      </c>
      <c r="I25" s="42">
        <f t="shared" si="4"/>
        <v>238587959</v>
      </c>
      <c r="J25" s="42">
        <f t="shared" si="4"/>
        <v>152619137</v>
      </c>
      <c r="K25" s="42">
        <f t="shared" si="4"/>
        <v>225333310</v>
      </c>
      <c r="L25" s="42">
        <f t="shared" si="4"/>
        <v>227830955</v>
      </c>
      <c r="M25" s="42">
        <f t="shared" si="4"/>
        <v>330153193</v>
      </c>
      <c r="N25" s="42">
        <f t="shared" si="4"/>
        <v>783317458</v>
      </c>
      <c r="O25" s="42">
        <f t="shared" si="4"/>
        <v>222479951</v>
      </c>
      <c r="P25" s="42">
        <f t="shared" si="4"/>
        <v>210466603</v>
      </c>
      <c r="Q25" s="42">
        <f t="shared" si="4"/>
        <v>317252621</v>
      </c>
      <c r="R25" s="42">
        <f t="shared" si="4"/>
        <v>750199175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1686135770</v>
      </c>
      <c r="X25" s="42">
        <f t="shared" si="4"/>
        <v>2498401431</v>
      </c>
      <c r="Y25" s="42">
        <f t="shared" si="4"/>
        <v>-812265661</v>
      </c>
      <c r="Z25" s="43">
        <f>+IF(X25&lt;&gt;0,+(Y25/X25)*100,0)</f>
        <v>-32.51141513615312</v>
      </c>
      <c r="AA25" s="40">
        <f>+AA5+AA9+AA15+AA19+AA24</f>
        <v>3331201908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2.75">
      <c r="A27" s="12" t="s">
        <v>54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2.75">
      <c r="A28" s="2" t="s">
        <v>31</v>
      </c>
      <c r="B28" s="3"/>
      <c r="C28" s="19">
        <f aca="true" t="shared" si="5" ref="C28:Y28">SUM(C29:C31)</f>
        <v>745876223</v>
      </c>
      <c r="D28" s="19">
        <f>SUM(D29:D31)</f>
        <v>0</v>
      </c>
      <c r="E28" s="20">
        <f t="shared" si="5"/>
        <v>781365462</v>
      </c>
      <c r="F28" s="21">
        <f t="shared" si="5"/>
        <v>842120940</v>
      </c>
      <c r="G28" s="21">
        <f t="shared" si="5"/>
        <v>407079689</v>
      </c>
      <c r="H28" s="21">
        <f t="shared" si="5"/>
        <v>63731868</v>
      </c>
      <c r="I28" s="21">
        <f t="shared" si="5"/>
        <v>-484159012</v>
      </c>
      <c r="J28" s="21">
        <f t="shared" si="5"/>
        <v>-13347455</v>
      </c>
      <c r="K28" s="21">
        <f t="shared" si="5"/>
        <v>75562641</v>
      </c>
      <c r="L28" s="21">
        <f t="shared" si="5"/>
        <v>73282836</v>
      </c>
      <c r="M28" s="21">
        <f t="shared" si="5"/>
        <v>57408091</v>
      </c>
      <c r="N28" s="21">
        <f t="shared" si="5"/>
        <v>206253568</v>
      </c>
      <c r="O28" s="21">
        <f t="shared" si="5"/>
        <v>49810944</v>
      </c>
      <c r="P28" s="21">
        <f t="shared" si="5"/>
        <v>72136345</v>
      </c>
      <c r="Q28" s="21">
        <f t="shared" si="5"/>
        <v>75484025</v>
      </c>
      <c r="R28" s="21">
        <f t="shared" si="5"/>
        <v>197431314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390337427</v>
      </c>
      <c r="X28" s="21">
        <f t="shared" si="5"/>
        <v>631590705</v>
      </c>
      <c r="Y28" s="21">
        <f t="shared" si="5"/>
        <v>-241253278</v>
      </c>
      <c r="Z28" s="4">
        <f>+IF(X28&lt;&gt;0,+(Y28/X28)*100,0)</f>
        <v>-38.197724584943025</v>
      </c>
      <c r="AA28" s="19">
        <f>SUM(AA29:AA31)</f>
        <v>842120940</v>
      </c>
    </row>
    <row r="29" spans="1:27" ht="12.75">
      <c r="A29" s="5" t="s">
        <v>32</v>
      </c>
      <c r="B29" s="3"/>
      <c r="C29" s="22">
        <v>124376192</v>
      </c>
      <c r="D29" s="22"/>
      <c r="E29" s="23">
        <v>85861333</v>
      </c>
      <c r="F29" s="24">
        <v>81424716</v>
      </c>
      <c r="G29" s="24">
        <v>-34584340</v>
      </c>
      <c r="H29" s="24">
        <v>7337970</v>
      </c>
      <c r="I29" s="24">
        <v>-90065780</v>
      </c>
      <c r="J29" s="24">
        <v>-117312150</v>
      </c>
      <c r="K29" s="24">
        <v>12202245</v>
      </c>
      <c r="L29" s="24">
        <v>12202245</v>
      </c>
      <c r="M29" s="24">
        <v>10504864</v>
      </c>
      <c r="N29" s="24">
        <v>34909354</v>
      </c>
      <c r="O29" s="24">
        <v>5331952</v>
      </c>
      <c r="P29" s="24">
        <v>5433818</v>
      </c>
      <c r="Q29" s="24">
        <v>5573207</v>
      </c>
      <c r="R29" s="24">
        <v>16338977</v>
      </c>
      <c r="S29" s="24"/>
      <c r="T29" s="24"/>
      <c r="U29" s="24"/>
      <c r="V29" s="24"/>
      <c r="W29" s="24">
        <v>-66063819</v>
      </c>
      <c r="X29" s="24">
        <v>61068537</v>
      </c>
      <c r="Y29" s="24">
        <v>-127132356</v>
      </c>
      <c r="Z29" s="6">
        <v>-208.18</v>
      </c>
      <c r="AA29" s="22">
        <v>81424716</v>
      </c>
    </row>
    <row r="30" spans="1:27" ht="12.75">
      <c r="A30" s="5" t="s">
        <v>33</v>
      </c>
      <c r="B30" s="3"/>
      <c r="C30" s="25">
        <v>611660029</v>
      </c>
      <c r="D30" s="25"/>
      <c r="E30" s="26">
        <v>681535857</v>
      </c>
      <c r="F30" s="27">
        <v>745833864</v>
      </c>
      <c r="G30" s="27">
        <v>447186099</v>
      </c>
      <c r="H30" s="27">
        <v>55519298</v>
      </c>
      <c r="I30" s="27">
        <v>-380625113</v>
      </c>
      <c r="J30" s="27">
        <v>122080284</v>
      </c>
      <c r="K30" s="27">
        <v>62187629</v>
      </c>
      <c r="L30" s="27">
        <v>59907824</v>
      </c>
      <c r="M30" s="27">
        <v>46264780</v>
      </c>
      <c r="N30" s="27">
        <v>168360233</v>
      </c>
      <c r="O30" s="27">
        <v>43726400</v>
      </c>
      <c r="P30" s="27">
        <v>65800406</v>
      </c>
      <c r="Q30" s="27">
        <v>68912470</v>
      </c>
      <c r="R30" s="27">
        <v>178439276</v>
      </c>
      <c r="S30" s="27"/>
      <c r="T30" s="27"/>
      <c r="U30" s="27"/>
      <c r="V30" s="27"/>
      <c r="W30" s="27">
        <v>468879793</v>
      </c>
      <c r="X30" s="27">
        <v>559375398</v>
      </c>
      <c r="Y30" s="27">
        <v>-90495605</v>
      </c>
      <c r="Z30" s="7">
        <v>-16.18</v>
      </c>
      <c r="AA30" s="25">
        <v>745833864</v>
      </c>
    </row>
    <row r="31" spans="1:27" ht="12.75">
      <c r="A31" s="5" t="s">
        <v>34</v>
      </c>
      <c r="B31" s="3"/>
      <c r="C31" s="22">
        <v>9840002</v>
      </c>
      <c r="D31" s="22"/>
      <c r="E31" s="23">
        <v>13968272</v>
      </c>
      <c r="F31" s="24">
        <v>14862360</v>
      </c>
      <c r="G31" s="24">
        <v>-5522070</v>
      </c>
      <c r="H31" s="24">
        <v>874600</v>
      </c>
      <c r="I31" s="24">
        <v>-13468119</v>
      </c>
      <c r="J31" s="24">
        <v>-18115589</v>
      </c>
      <c r="K31" s="24">
        <v>1172767</v>
      </c>
      <c r="L31" s="24">
        <v>1172767</v>
      </c>
      <c r="M31" s="24">
        <v>638447</v>
      </c>
      <c r="N31" s="24">
        <v>2983981</v>
      </c>
      <c r="O31" s="24">
        <v>752592</v>
      </c>
      <c r="P31" s="24">
        <v>902121</v>
      </c>
      <c r="Q31" s="24">
        <v>998348</v>
      </c>
      <c r="R31" s="24">
        <v>2653061</v>
      </c>
      <c r="S31" s="24"/>
      <c r="T31" s="24"/>
      <c r="U31" s="24"/>
      <c r="V31" s="24"/>
      <c r="W31" s="24">
        <v>-12478547</v>
      </c>
      <c r="X31" s="24">
        <v>11146770</v>
      </c>
      <c r="Y31" s="24">
        <v>-23625317</v>
      </c>
      <c r="Z31" s="6">
        <v>-211.95</v>
      </c>
      <c r="AA31" s="22">
        <v>14862360</v>
      </c>
    </row>
    <row r="32" spans="1:27" ht="12.75">
      <c r="A32" s="2" t="s">
        <v>35</v>
      </c>
      <c r="B32" s="3"/>
      <c r="C32" s="19">
        <f aca="true" t="shared" si="6" ref="C32:Y32">SUM(C33:C37)</f>
        <v>170337510</v>
      </c>
      <c r="D32" s="19">
        <f>SUM(D33:D37)</f>
        <v>0</v>
      </c>
      <c r="E32" s="20">
        <f t="shared" si="6"/>
        <v>314568499</v>
      </c>
      <c r="F32" s="21">
        <f t="shared" si="6"/>
        <v>299920908</v>
      </c>
      <c r="G32" s="21">
        <f t="shared" si="6"/>
        <v>-103200499</v>
      </c>
      <c r="H32" s="21">
        <f t="shared" si="6"/>
        <v>13021607</v>
      </c>
      <c r="I32" s="21">
        <f t="shared" si="6"/>
        <v>-242782795</v>
      </c>
      <c r="J32" s="21">
        <f t="shared" si="6"/>
        <v>-332961687</v>
      </c>
      <c r="K32" s="21">
        <f t="shared" si="6"/>
        <v>22511632</v>
      </c>
      <c r="L32" s="21">
        <f t="shared" si="6"/>
        <v>15271408</v>
      </c>
      <c r="M32" s="21">
        <f t="shared" si="6"/>
        <v>12747550</v>
      </c>
      <c r="N32" s="21">
        <f t="shared" si="6"/>
        <v>50530590</v>
      </c>
      <c r="O32" s="21">
        <f t="shared" si="6"/>
        <v>33234849</v>
      </c>
      <c r="P32" s="21">
        <f t="shared" si="6"/>
        <v>29476801</v>
      </c>
      <c r="Q32" s="21">
        <f t="shared" si="6"/>
        <v>22949433</v>
      </c>
      <c r="R32" s="21">
        <f t="shared" si="6"/>
        <v>85661083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-196770014</v>
      </c>
      <c r="X32" s="21">
        <f t="shared" si="6"/>
        <v>224940681</v>
      </c>
      <c r="Y32" s="21">
        <f t="shared" si="6"/>
        <v>-421710695</v>
      </c>
      <c r="Z32" s="4">
        <f>+IF(X32&lt;&gt;0,+(Y32/X32)*100,0)</f>
        <v>-187.4764018341351</v>
      </c>
      <c r="AA32" s="19">
        <f>SUM(AA33:AA37)</f>
        <v>299920908</v>
      </c>
    </row>
    <row r="33" spans="1:27" ht="12.75">
      <c r="A33" s="5" t="s">
        <v>36</v>
      </c>
      <c r="B33" s="3"/>
      <c r="C33" s="22">
        <v>56668513</v>
      </c>
      <c r="D33" s="22"/>
      <c r="E33" s="23">
        <v>50577761</v>
      </c>
      <c r="F33" s="24">
        <v>55531020</v>
      </c>
      <c r="G33" s="24">
        <v>-36778604</v>
      </c>
      <c r="H33" s="24">
        <v>5115997</v>
      </c>
      <c r="I33" s="24">
        <v>-88298112</v>
      </c>
      <c r="J33" s="24">
        <v>-119960719</v>
      </c>
      <c r="K33" s="24">
        <v>5719803</v>
      </c>
      <c r="L33" s="24">
        <v>5719803</v>
      </c>
      <c r="M33" s="24">
        <v>4615787</v>
      </c>
      <c r="N33" s="24">
        <v>16055393</v>
      </c>
      <c r="O33" s="24">
        <v>3025682</v>
      </c>
      <c r="P33" s="24">
        <v>4702954</v>
      </c>
      <c r="Q33" s="24">
        <v>3184806</v>
      </c>
      <c r="R33" s="24">
        <v>10913442</v>
      </c>
      <c r="S33" s="24"/>
      <c r="T33" s="24"/>
      <c r="U33" s="24"/>
      <c r="V33" s="24"/>
      <c r="W33" s="24">
        <v>-92991884</v>
      </c>
      <c r="X33" s="24">
        <v>41648265</v>
      </c>
      <c r="Y33" s="24">
        <v>-134640149</v>
      </c>
      <c r="Z33" s="6">
        <v>-323.28</v>
      </c>
      <c r="AA33" s="22">
        <v>55531020</v>
      </c>
    </row>
    <row r="34" spans="1:27" ht="12.75">
      <c r="A34" s="5" t="s">
        <v>37</v>
      </c>
      <c r="B34" s="3"/>
      <c r="C34" s="22">
        <v>92026175</v>
      </c>
      <c r="D34" s="22"/>
      <c r="E34" s="23">
        <v>138566553</v>
      </c>
      <c r="F34" s="24">
        <v>121629276</v>
      </c>
      <c r="G34" s="24">
        <v>-57217092</v>
      </c>
      <c r="H34" s="24">
        <v>6807321</v>
      </c>
      <c r="I34" s="24">
        <v>-132160359</v>
      </c>
      <c r="J34" s="24">
        <v>-182570130</v>
      </c>
      <c r="K34" s="24">
        <v>15706878</v>
      </c>
      <c r="L34" s="24">
        <v>8466654</v>
      </c>
      <c r="M34" s="24">
        <v>7084272</v>
      </c>
      <c r="N34" s="24">
        <v>31257804</v>
      </c>
      <c r="O34" s="24">
        <v>18899179</v>
      </c>
      <c r="P34" s="24">
        <v>13312000</v>
      </c>
      <c r="Q34" s="24">
        <v>7425682</v>
      </c>
      <c r="R34" s="24">
        <v>39636861</v>
      </c>
      <c r="S34" s="24"/>
      <c r="T34" s="24"/>
      <c r="U34" s="24"/>
      <c r="V34" s="24"/>
      <c r="W34" s="24">
        <v>-111675465</v>
      </c>
      <c r="X34" s="24">
        <v>91221957</v>
      </c>
      <c r="Y34" s="24">
        <v>-202897422</v>
      </c>
      <c r="Z34" s="6">
        <v>-222.42</v>
      </c>
      <c r="AA34" s="22">
        <v>121629276</v>
      </c>
    </row>
    <row r="35" spans="1:27" ht="12.75">
      <c r="A35" s="5" t="s">
        <v>38</v>
      </c>
      <c r="B35" s="3"/>
      <c r="C35" s="22"/>
      <c r="D35" s="22"/>
      <c r="E35" s="23">
        <v>82009714</v>
      </c>
      <c r="F35" s="24">
        <v>85101096</v>
      </c>
      <c r="G35" s="24"/>
      <c r="H35" s="24"/>
      <c r="I35" s="24"/>
      <c r="J35" s="24"/>
      <c r="K35" s="24"/>
      <c r="L35" s="24"/>
      <c r="M35" s="24"/>
      <c r="N35" s="24"/>
      <c r="O35" s="24">
        <v>8039541</v>
      </c>
      <c r="P35" s="24">
        <v>7836778</v>
      </c>
      <c r="Q35" s="24">
        <v>8829335</v>
      </c>
      <c r="R35" s="24">
        <v>24705654</v>
      </c>
      <c r="S35" s="24"/>
      <c r="T35" s="24"/>
      <c r="U35" s="24"/>
      <c r="V35" s="24"/>
      <c r="W35" s="24">
        <v>24705654</v>
      </c>
      <c r="X35" s="24">
        <v>63825822</v>
      </c>
      <c r="Y35" s="24">
        <v>-39120168</v>
      </c>
      <c r="Z35" s="6">
        <v>-61.29</v>
      </c>
      <c r="AA35" s="22">
        <v>85101096</v>
      </c>
    </row>
    <row r="36" spans="1:27" ht="12.75">
      <c r="A36" s="5" t="s">
        <v>39</v>
      </c>
      <c r="B36" s="3"/>
      <c r="C36" s="22">
        <v>17253478</v>
      </c>
      <c r="D36" s="22"/>
      <c r="E36" s="23">
        <v>15572133</v>
      </c>
      <c r="F36" s="24">
        <v>10551612</v>
      </c>
      <c r="G36" s="24">
        <v>-9202143</v>
      </c>
      <c r="H36" s="24">
        <v>1077351</v>
      </c>
      <c r="I36" s="24">
        <v>-22303920</v>
      </c>
      <c r="J36" s="24">
        <v>-30428712</v>
      </c>
      <c r="K36" s="24">
        <v>1065291</v>
      </c>
      <c r="L36" s="24">
        <v>1065291</v>
      </c>
      <c r="M36" s="24">
        <v>1029717</v>
      </c>
      <c r="N36" s="24">
        <v>3160299</v>
      </c>
      <c r="O36" s="24">
        <v>1066895</v>
      </c>
      <c r="P36" s="24">
        <v>1142252</v>
      </c>
      <c r="Q36" s="24">
        <v>1134395</v>
      </c>
      <c r="R36" s="24">
        <v>3343542</v>
      </c>
      <c r="S36" s="24"/>
      <c r="T36" s="24"/>
      <c r="U36" s="24"/>
      <c r="V36" s="24"/>
      <c r="W36" s="24">
        <v>-23924871</v>
      </c>
      <c r="X36" s="24">
        <v>7913709</v>
      </c>
      <c r="Y36" s="24">
        <v>-31838580</v>
      </c>
      <c r="Z36" s="6">
        <v>-402.32</v>
      </c>
      <c r="AA36" s="22">
        <v>10551612</v>
      </c>
    </row>
    <row r="37" spans="1:27" ht="12.75">
      <c r="A37" s="5" t="s">
        <v>40</v>
      </c>
      <c r="B37" s="3"/>
      <c r="C37" s="25">
        <v>4389344</v>
      </c>
      <c r="D37" s="25"/>
      <c r="E37" s="26">
        <v>27842338</v>
      </c>
      <c r="F37" s="27">
        <v>27107904</v>
      </c>
      <c r="G37" s="27">
        <v>-2660</v>
      </c>
      <c r="H37" s="27">
        <v>20938</v>
      </c>
      <c r="I37" s="27">
        <v>-20404</v>
      </c>
      <c r="J37" s="27">
        <v>-2126</v>
      </c>
      <c r="K37" s="27">
        <v>19660</v>
      </c>
      <c r="L37" s="27">
        <v>19660</v>
      </c>
      <c r="M37" s="27">
        <v>17774</v>
      </c>
      <c r="N37" s="27">
        <v>57094</v>
      </c>
      <c r="O37" s="27">
        <v>2203552</v>
      </c>
      <c r="P37" s="27">
        <v>2482817</v>
      </c>
      <c r="Q37" s="27">
        <v>2375215</v>
      </c>
      <c r="R37" s="27">
        <v>7061584</v>
      </c>
      <c r="S37" s="27"/>
      <c r="T37" s="27"/>
      <c r="U37" s="27"/>
      <c r="V37" s="27"/>
      <c r="W37" s="27">
        <v>7116552</v>
      </c>
      <c r="X37" s="27">
        <v>20330928</v>
      </c>
      <c r="Y37" s="27">
        <v>-13214376</v>
      </c>
      <c r="Z37" s="7">
        <v>-65</v>
      </c>
      <c r="AA37" s="25">
        <v>27107904</v>
      </c>
    </row>
    <row r="38" spans="1:27" ht="12.75">
      <c r="A38" s="2" t="s">
        <v>41</v>
      </c>
      <c r="B38" s="8"/>
      <c r="C38" s="19">
        <f aca="true" t="shared" si="7" ref="C38:Y38">SUM(C39:C41)</f>
        <v>315074916</v>
      </c>
      <c r="D38" s="19">
        <f>SUM(D39:D41)</f>
        <v>0</v>
      </c>
      <c r="E38" s="20">
        <f t="shared" si="7"/>
        <v>231975646</v>
      </c>
      <c r="F38" s="21">
        <f t="shared" si="7"/>
        <v>347921580</v>
      </c>
      <c r="G38" s="21">
        <f t="shared" si="7"/>
        <v>-129751859</v>
      </c>
      <c r="H38" s="21">
        <f t="shared" si="7"/>
        <v>14624891</v>
      </c>
      <c r="I38" s="21">
        <f t="shared" si="7"/>
        <v>-314947555</v>
      </c>
      <c r="J38" s="21">
        <f t="shared" si="7"/>
        <v>-430074523</v>
      </c>
      <c r="K38" s="21">
        <f t="shared" si="7"/>
        <v>15502819</v>
      </c>
      <c r="L38" s="21">
        <f t="shared" si="7"/>
        <v>15502819</v>
      </c>
      <c r="M38" s="21">
        <f t="shared" si="7"/>
        <v>14609427</v>
      </c>
      <c r="N38" s="21">
        <f t="shared" si="7"/>
        <v>45615065</v>
      </c>
      <c r="O38" s="21">
        <f t="shared" si="7"/>
        <v>23799816</v>
      </c>
      <c r="P38" s="21">
        <f t="shared" si="7"/>
        <v>44305896</v>
      </c>
      <c r="Q38" s="21">
        <f t="shared" si="7"/>
        <v>20320701</v>
      </c>
      <c r="R38" s="21">
        <f t="shared" si="7"/>
        <v>88426413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-296033045</v>
      </c>
      <c r="X38" s="21">
        <f t="shared" si="7"/>
        <v>260941185</v>
      </c>
      <c r="Y38" s="21">
        <f t="shared" si="7"/>
        <v>-556974230</v>
      </c>
      <c r="Z38" s="4">
        <f>+IF(X38&lt;&gt;0,+(Y38/X38)*100,0)</f>
        <v>-213.44818756763138</v>
      </c>
      <c r="AA38" s="19">
        <f>SUM(AA39:AA41)</f>
        <v>347921580</v>
      </c>
    </row>
    <row r="39" spans="1:27" ht="12.75">
      <c r="A39" s="5" t="s">
        <v>42</v>
      </c>
      <c r="B39" s="3"/>
      <c r="C39" s="22">
        <v>59051766</v>
      </c>
      <c r="D39" s="22"/>
      <c r="E39" s="23">
        <v>89997211</v>
      </c>
      <c r="F39" s="24">
        <v>88011540</v>
      </c>
      <c r="G39" s="24">
        <v>-38789891</v>
      </c>
      <c r="H39" s="24">
        <v>3984296</v>
      </c>
      <c r="I39" s="24">
        <v>-94345103</v>
      </c>
      <c r="J39" s="24">
        <v>-129150698</v>
      </c>
      <c r="K39" s="24">
        <v>4960590</v>
      </c>
      <c r="L39" s="24">
        <v>4960590</v>
      </c>
      <c r="M39" s="24">
        <v>4118013</v>
      </c>
      <c r="N39" s="24">
        <v>14039193</v>
      </c>
      <c r="O39" s="24">
        <v>5269073</v>
      </c>
      <c r="P39" s="24">
        <v>13622785</v>
      </c>
      <c r="Q39" s="24">
        <v>5556072</v>
      </c>
      <c r="R39" s="24">
        <v>24447930</v>
      </c>
      <c r="S39" s="24"/>
      <c r="T39" s="24"/>
      <c r="U39" s="24"/>
      <c r="V39" s="24"/>
      <c r="W39" s="24">
        <v>-90663575</v>
      </c>
      <c r="X39" s="24">
        <v>66008655</v>
      </c>
      <c r="Y39" s="24">
        <v>-156672230</v>
      </c>
      <c r="Z39" s="6">
        <v>-237.35</v>
      </c>
      <c r="AA39" s="22">
        <v>88011540</v>
      </c>
    </row>
    <row r="40" spans="1:27" ht="12.75">
      <c r="A40" s="5" t="s">
        <v>43</v>
      </c>
      <c r="B40" s="3"/>
      <c r="C40" s="22">
        <v>243859991</v>
      </c>
      <c r="D40" s="22"/>
      <c r="E40" s="23">
        <v>141978435</v>
      </c>
      <c r="F40" s="24">
        <v>259910040</v>
      </c>
      <c r="G40" s="24">
        <v>-81636651</v>
      </c>
      <c r="H40" s="24">
        <v>9553032</v>
      </c>
      <c r="I40" s="24">
        <v>-197968157</v>
      </c>
      <c r="J40" s="24">
        <v>-270051776</v>
      </c>
      <c r="K40" s="24">
        <v>9495752</v>
      </c>
      <c r="L40" s="24">
        <v>9495752</v>
      </c>
      <c r="M40" s="24">
        <v>9449047</v>
      </c>
      <c r="N40" s="24">
        <v>28440551</v>
      </c>
      <c r="O40" s="24">
        <v>18530743</v>
      </c>
      <c r="P40" s="24">
        <v>30683111</v>
      </c>
      <c r="Q40" s="24">
        <v>14764629</v>
      </c>
      <c r="R40" s="24">
        <v>63978483</v>
      </c>
      <c r="S40" s="24"/>
      <c r="T40" s="24"/>
      <c r="U40" s="24"/>
      <c r="V40" s="24"/>
      <c r="W40" s="24">
        <v>-177632742</v>
      </c>
      <c r="X40" s="24">
        <v>194932530</v>
      </c>
      <c r="Y40" s="24">
        <v>-372565272</v>
      </c>
      <c r="Z40" s="6">
        <v>-191.13</v>
      </c>
      <c r="AA40" s="22">
        <v>259910040</v>
      </c>
    </row>
    <row r="41" spans="1:27" ht="12.75">
      <c r="A41" s="5" t="s">
        <v>44</v>
      </c>
      <c r="B41" s="3"/>
      <c r="C41" s="22">
        <v>12163159</v>
      </c>
      <c r="D41" s="22"/>
      <c r="E41" s="23"/>
      <c r="F41" s="24"/>
      <c r="G41" s="24">
        <v>-9325317</v>
      </c>
      <c r="H41" s="24">
        <v>1087563</v>
      </c>
      <c r="I41" s="24">
        <v>-22634295</v>
      </c>
      <c r="J41" s="24">
        <v>-30872049</v>
      </c>
      <c r="K41" s="24">
        <v>1046477</v>
      </c>
      <c r="L41" s="24">
        <v>1046477</v>
      </c>
      <c r="M41" s="24">
        <v>1042367</v>
      </c>
      <c r="N41" s="24">
        <v>3135321</v>
      </c>
      <c r="O41" s="24"/>
      <c r="P41" s="24"/>
      <c r="Q41" s="24"/>
      <c r="R41" s="24"/>
      <c r="S41" s="24"/>
      <c r="T41" s="24"/>
      <c r="U41" s="24"/>
      <c r="V41" s="24"/>
      <c r="W41" s="24">
        <v>-27736728</v>
      </c>
      <c r="X41" s="24"/>
      <c r="Y41" s="24">
        <v>-27736728</v>
      </c>
      <c r="Z41" s="6"/>
      <c r="AA41" s="22"/>
    </row>
    <row r="42" spans="1:27" ht="12.75">
      <c r="A42" s="2" t="s">
        <v>45</v>
      </c>
      <c r="B42" s="8"/>
      <c r="C42" s="19">
        <f aca="true" t="shared" si="8" ref="C42:Y42">SUM(C43:C46)</f>
        <v>1669141943</v>
      </c>
      <c r="D42" s="19">
        <f>SUM(D43:D46)</f>
        <v>0</v>
      </c>
      <c r="E42" s="20">
        <f t="shared" si="8"/>
        <v>1640093633</v>
      </c>
      <c r="F42" s="21">
        <f t="shared" si="8"/>
        <v>1588877820</v>
      </c>
      <c r="G42" s="21">
        <f t="shared" si="8"/>
        <v>-987870644</v>
      </c>
      <c r="H42" s="21">
        <f t="shared" si="8"/>
        <v>531982424</v>
      </c>
      <c r="I42" s="21">
        <f t="shared" si="8"/>
        <v>-136714846</v>
      </c>
      <c r="J42" s="21">
        <f t="shared" si="8"/>
        <v>-592603066</v>
      </c>
      <c r="K42" s="21">
        <f t="shared" si="8"/>
        <v>222634310</v>
      </c>
      <c r="L42" s="21">
        <f t="shared" si="8"/>
        <v>155066647</v>
      </c>
      <c r="M42" s="21">
        <f t="shared" si="8"/>
        <v>124637837</v>
      </c>
      <c r="N42" s="21">
        <f t="shared" si="8"/>
        <v>502338794</v>
      </c>
      <c r="O42" s="21">
        <f t="shared" si="8"/>
        <v>103811626</v>
      </c>
      <c r="P42" s="21">
        <f t="shared" si="8"/>
        <v>102327465</v>
      </c>
      <c r="Q42" s="21">
        <f t="shared" si="8"/>
        <v>121577745</v>
      </c>
      <c r="R42" s="21">
        <f t="shared" si="8"/>
        <v>327716836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237452564</v>
      </c>
      <c r="X42" s="21">
        <f t="shared" si="8"/>
        <v>1191658365</v>
      </c>
      <c r="Y42" s="21">
        <f t="shared" si="8"/>
        <v>-954205801</v>
      </c>
      <c r="Z42" s="4">
        <f>+IF(X42&lt;&gt;0,+(Y42/X42)*100,0)</f>
        <v>-80.07377189854242</v>
      </c>
      <c r="AA42" s="19">
        <f>SUM(AA43:AA46)</f>
        <v>1588877820</v>
      </c>
    </row>
    <row r="43" spans="1:27" ht="12.75">
      <c r="A43" s="5" t="s">
        <v>46</v>
      </c>
      <c r="B43" s="3"/>
      <c r="C43" s="22">
        <v>818153678</v>
      </c>
      <c r="D43" s="22"/>
      <c r="E43" s="23">
        <v>991944199</v>
      </c>
      <c r="F43" s="24">
        <v>1015996644</v>
      </c>
      <c r="G43" s="24">
        <v>1420238</v>
      </c>
      <c r="H43" s="24">
        <v>109110593</v>
      </c>
      <c r="I43" s="24">
        <v>57517507</v>
      </c>
      <c r="J43" s="24">
        <v>168048338</v>
      </c>
      <c r="K43" s="24">
        <v>90970885</v>
      </c>
      <c r="L43" s="24">
        <v>64222556</v>
      </c>
      <c r="M43" s="24">
        <v>67281105</v>
      </c>
      <c r="N43" s="24">
        <v>222474546</v>
      </c>
      <c r="O43" s="24">
        <v>53365684</v>
      </c>
      <c r="P43" s="24">
        <v>58594295</v>
      </c>
      <c r="Q43" s="24">
        <v>58466764</v>
      </c>
      <c r="R43" s="24">
        <v>170426743</v>
      </c>
      <c r="S43" s="24"/>
      <c r="T43" s="24"/>
      <c r="U43" s="24"/>
      <c r="V43" s="24"/>
      <c r="W43" s="24">
        <v>560949627</v>
      </c>
      <c r="X43" s="24">
        <v>761997483</v>
      </c>
      <c r="Y43" s="24">
        <v>-201047856</v>
      </c>
      <c r="Z43" s="6">
        <v>-26.38</v>
      </c>
      <c r="AA43" s="22">
        <v>1015996644</v>
      </c>
    </row>
    <row r="44" spans="1:27" ht="12.75">
      <c r="A44" s="5" t="s">
        <v>47</v>
      </c>
      <c r="B44" s="3"/>
      <c r="C44" s="22">
        <v>499716380</v>
      </c>
      <c r="D44" s="22"/>
      <c r="E44" s="23">
        <v>436854961</v>
      </c>
      <c r="F44" s="24">
        <v>468232692</v>
      </c>
      <c r="G44" s="24">
        <v>-15077023</v>
      </c>
      <c r="H44" s="24">
        <v>37246659</v>
      </c>
      <c r="I44" s="24">
        <v>-18297029</v>
      </c>
      <c r="J44" s="24">
        <v>3872607</v>
      </c>
      <c r="K44" s="24">
        <v>60559844</v>
      </c>
      <c r="L44" s="24">
        <v>41581089</v>
      </c>
      <c r="M44" s="24">
        <v>43662824</v>
      </c>
      <c r="N44" s="24">
        <v>145803757</v>
      </c>
      <c r="O44" s="24">
        <v>43934277</v>
      </c>
      <c r="P44" s="24">
        <v>37082718</v>
      </c>
      <c r="Q44" s="24">
        <v>54671646</v>
      </c>
      <c r="R44" s="24">
        <v>135688641</v>
      </c>
      <c r="S44" s="24"/>
      <c r="T44" s="24"/>
      <c r="U44" s="24"/>
      <c r="V44" s="24"/>
      <c r="W44" s="24">
        <v>285365005</v>
      </c>
      <c r="X44" s="24">
        <v>351174519</v>
      </c>
      <c r="Y44" s="24">
        <v>-65809514</v>
      </c>
      <c r="Z44" s="6">
        <v>-18.74</v>
      </c>
      <c r="AA44" s="22">
        <v>468232692</v>
      </c>
    </row>
    <row r="45" spans="1:27" ht="12.75">
      <c r="A45" s="5" t="s">
        <v>48</v>
      </c>
      <c r="B45" s="3"/>
      <c r="C45" s="25">
        <v>208216426</v>
      </c>
      <c r="D45" s="25"/>
      <c r="E45" s="26">
        <v>99029466</v>
      </c>
      <c r="F45" s="27">
        <v>88276116</v>
      </c>
      <c r="G45" s="27">
        <v>-935584964</v>
      </c>
      <c r="H45" s="27">
        <v>377822761</v>
      </c>
      <c r="I45" s="27">
        <v>-72264841</v>
      </c>
      <c r="J45" s="27">
        <v>-630027044</v>
      </c>
      <c r="K45" s="27">
        <v>56653122</v>
      </c>
      <c r="L45" s="27">
        <v>34812543</v>
      </c>
      <c r="M45" s="27">
        <v>8814101</v>
      </c>
      <c r="N45" s="27">
        <v>100279766</v>
      </c>
      <c r="O45" s="27">
        <v>5338924</v>
      </c>
      <c r="P45" s="27">
        <v>5789159</v>
      </c>
      <c r="Q45" s="27">
        <v>8381844</v>
      </c>
      <c r="R45" s="27">
        <v>19509927</v>
      </c>
      <c r="S45" s="27"/>
      <c r="T45" s="27"/>
      <c r="U45" s="27"/>
      <c r="V45" s="27"/>
      <c r="W45" s="27">
        <v>-510237351</v>
      </c>
      <c r="X45" s="27">
        <v>66207087</v>
      </c>
      <c r="Y45" s="27">
        <v>-576444438</v>
      </c>
      <c r="Z45" s="7">
        <v>-870.67</v>
      </c>
      <c r="AA45" s="25">
        <v>88276116</v>
      </c>
    </row>
    <row r="46" spans="1:27" ht="12.75">
      <c r="A46" s="5" t="s">
        <v>49</v>
      </c>
      <c r="B46" s="3"/>
      <c r="C46" s="22">
        <v>143055459</v>
      </c>
      <c r="D46" s="22"/>
      <c r="E46" s="23">
        <v>112265007</v>
      </c>
      <c r="F46" s="24">
        <v>16372368</v>
      </c>
      <c r="G46" s="24">
        <v>-38628895</v>
      </c>
      <c r="H46" s="24">
        <v>7802411</v>
      </c>
      <c r="I46" s="24">
        <v>-103670483</v>
      </c>
      <c r="J46" s="24">
        <v>-134496967</v>
      </c>
      <c r="K46" s="24">
        <v>14450459</v>
      </c>
      <c r="L46" s="24">
        <v>14450459</v>
      </c>
      <c r="M46" s="24">
        <v>4879807</v>
      </c>
      <c r="N46" s="24">
        <v>33780725</v>
      </c>
      <c r="O46" s="24">
        <v>1172741</v>
      </c>
      <c r="P46" s="24">
        <v>861293</v>
      </c>
      <c r="Q46" s="24">
        <v>57491</v>
      </c>
      <c r="R46" s="24">
        <v>2091525</v>
      </c>
      <c r="S46" s="24"/>
      <c r="T46" s="24"/>
      <c r="U46" s="24"/>
      <c r="V46" s="24"/>
      <c r="W46" s="24">
        <v>-98624717</v>
      </c>
      <c r="X46" s="24">
        <v>12279276</v>
      </c>
      <c r="Y46" s="24">
        <v>-110903993</v>
      </c>
      <c r="Z46" s="6">
        <v>-903.18</v>
      </c>
      <c r="AA46" s="22">
        <v>16372368</v>
      </c>
    </row>
    <row r="47" spans="1:27" ht="12.75">
      <c r="A47" s="2" t="s">
        <v>50</v>
      </c>
      <c r="B47" s="8" t="s">
        <v>51</v>
      </c>
      <c r="C47" s="19">
        <v>3688544</v>
      </c>
      <c r="D47" s="19"/>
      <c r="E47" s="20">
        <v>7961836</v>
      </c>
      <c r="F47" s="21">
        <v>7483548</v>
      </c>
      <c r="G47" s="21">
        <v>-3259967</v>
      </c>
      <c r="H47" s="21">
        <v>379856</v>
      </c>
      <c r="I47" s="21">
        <v>-7924382</v>
      </c>
      <c r="J47" s="21">
        <v>-10804493</v>
      </c>
      <c r="K47" s="21">
        <v>509471</v>
      </c>
      <c r="L47" s="21">
        <v>509471</v>
      </c>
      <c r="M47" s="21">
        <v>423906</v>
      </c>
      <c r="N47" s="21">
        <v>1442848</v>
      </c>
      <c r="O47" s="21">
        <v>373748</v>
      </c>
      <c r="P47" s="21">
        <v>434352</v>
      </c>
      <c r="Q47" s="21">
        <v>368460</v>
      </c>
      <c r="R47" s="21">
        <v>1176560</v>
      </c>
      <c r="S47" s="21"/>
      <c r="T47" s="21"/>
      <c r="U47" s="21"/>
      <c r="V47" s="21"/>
      <c r="W47" s="21">
        <v>-8185085</v>
      </c>
      <c r="X47" s="21">
        <v>5612661</v>
      </c>
      <c r="Y47" s="21">
        <v>-13797746</v>
      </c>
      <c r="Z47" s="4">
        <v>-245.83</v>
      </c>
      <c r="AA47" s="19">
        <v>7483548</v>
      </c>
    </row>
    <row r="48" spans="1:27" ht="12.75">
      <c r="A48" s="9" t="s">
        <v>55</v>
      </c>
      <c r="B48" s="10" t="s">
        <v>56</v>
      </c>
      <c r="C48" s="40">
        <f aca="true" t="shared" si="9" ref="C48:Y48">+C28+C32+C38+C42+C47</f>
        <v>2904119136</v>
      </c>
      <c r="D48" s="40">
        <f>+D28+D32+D38+D42+D47</f>
        <v>0</v>
      </c>
      <c r="E48" s="41">
        <f t="shared" si="9"/>
        <v>2975965076</v>
      </c>
      <c r="F48" s="42">
        <f t="shared" si="9"/>
        <v>3086324796</v>
      </c>
      <c r="G48" s="42">
        <f t="shared" si="9"/>
        <v>-817003280</v>
      </c>
      <c r="H48" s="42">
        <f t="shared" si="9"/>
        <v>623740646</v>
      </c>
      <c r="I48" s="42">
        <f t="shared" si="9"/>
        <v>-1186528590</v>
      </c>
      <c r="J48" s="42">
        <f t="shared" si="9"/>
        <v>-1379791224</v>
      </c>
      <c r="K48" s="42">
        <f t="shared" si="9"/>
        <v>336720873</v>
      </c>
      <c r="L48" s="42">
        <f t="shared" si="9"/>
        <v>259633181</v>
      </c>
      <c r="M48" s="42">
        <f t="shared" si="9"/>
        <v>209826811</v>
      </c>
      <c r="N48" s="42">
        <f t="shared" si="9"/>
        <v>806180865</v>
      </c>
      <c r="O48" s="42">
        <f t="shared" si="9"/>
        <v>211030983</v>
      </c>
      <c r="P48" s="42">
        <f t="shared" si="9"/>
        <v>248680859</v>
      </c>
      <c r="Q48" s="42">
        <f t="shared" si="9"/>
        <v>240700364</v>
      </c>
      <c r="R48" s="42">
        <f t="shared" si="9"/>
        <v>700412206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126801847</v>
      </c>
      <c r="X48" s="42">
        <f t="shared" si="9"/>
        <v>2314743597</v>
      </c>
      <c r="Y48" s="42">
        <f t="shared" si="9"/>
        <v>-2187941750</v>
      </c>
      <c r="Z48" s="43">
        <f>+IF(X48&lt;&gt;0,+(Y48/X48)*100,0)</f>
        <v>-94.52199167266991</v>
      </c>
      <c r="AA48" s="40">
        <f>+AA28+AA32+AA38+AA42+AA47</f>
        <v>3086324796</v>
      </c>
    </row>
    <row r="49" spans="1:27" ht="12.75">
      <c r="A49" s="14" t="s">
        <v>76</v>
      </c>
      <c r="B49" s="15"/>
      <c r="C49" s="44">
        <f aca="true" t="shared" si="10" ref="C49:Y49">+C25-C48</f>
        <v>153151478</v>
      </c>
      <c r="D49" s="44">
        <f>+D25-D48</f>
        <v>0</v>
      </c>
      <c r="E49" s="45">
        <f t="shared" si="10"/>
        <v>345930507</v>
      </c>
      <c r="F49" s="46">
        <f t="shared" si="10"/>
        <v>244877112</v>
      </c>
      <c r="G49" s="46">
        <f t="shared" si="10"/>
        <v>554772452</v>
      </c>
      <c r="H49" s="46">
        <f t="shared" si="10"/>
        <v>-447478640</v>
      </c>
      <c r="I49" s="46">
        <f t="shared" si="10"/>
        <v>1425116549</v>
      </c>
      <c r="J49" s="46">
        <f t="shared" si="10"/>
        <v>1532410361</v>
      </c>
      <c r="K49" s="46">
        <f t="shared" si="10"/>
        <v>-111387563</v>
      </c>
      <c r="L49" s="46">
        <f t="shared" si="10"/>
        <v>-31802226</v>
      </c>
      <c r="M49" s="46">
        <f t="shared" si="10"/>
        <v>120326382</v>
      </c>
      <c r="N49" s="46">
        <f t="shared" si="10"/>
        <v>-22863407</v>
      </c>
      <c r="O49" s="46">
        <f t="shared" si="10"/>
        <v>11448968</v>
      </c>
      <c r="P49" s="46">
        <f t="shared" si="10"/>
        <v>-38214256</v>
      </c>
      <c r="Q49" s="46">
        <f t="shared" si="10"/>
        <v>76552257</v>
      </c>
      <c r="R49" s="46">
        <f t="shared" si="10"/>
        <v>49786969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1559333923</v>
      </c>
      <c r="X49" s="46">
        <f>IF(F25=F48,0,X25-X48)</f>
        <v>183657834</v>
      </c>
      <c r="Y49" s="46">
        <f t="shared" si="10"/>
        <v>1375676089</v>
      </c>
      <c r="Z49" s="47">
        <f>+IF(X49&lt;&gt;0,+(Y49/X49)*100,0)</f>
        <v>749.0429670427236</v>
      </c>
      <c r="AA49" s="44">
        <f>+AA25-AA48</f>
        <v>244877112</v>
      </c>
    </row>
    <row r="50" spans="1:27" ht="12.75">
      <c r="A50" s="16" t="s">
        <v>77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2.75">
      <c r="A51" s="17" t="s">
        <v>78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2.75">
      <c r="A52" s="18" t="s">
        <v>79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2.75">
      <c r="A53" s="17" t="s">
        <v>80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81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2.7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2.7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2.7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2.7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2.7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2.7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cellComments="atEnd"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53" t="s">
        <v>59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82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/>
      <c r="C3" s="32" t="s">
        <v>6</v>
      </c>
      <c r="D3" s="32" t="s">
        <v>6</v>
      </c>
      <c r="E3" s="33" t="s">
        <v>7</v>
      </c>
      <c r="F3" s="34" t="s">
        <v>8</v>
      </c>
      <c r="G3" s="34" t="s">
        <v>9</v>
      </c>
      <c r="H3" s="34" t="s">
        <v>10</v>
      </c>
      <c r="I3" s="34" t="s">
        <v>11</v>
      </c>
      <c r="J3" s="34" t="s">
        <v>12</v>
      </c>
      <c r="K3" s="34" t="s">
        <v>13</v>
      </c>
      <c r="L3" s="34" t="s">
        <v>14</v>
      </c>
      <c r="M3" s="34" t="s">
        <v>15</v>
      </c>
      <c r="N3" s="34" t="s">
        <v>16</v>
      </c>
      <c r="O3" s="34" t="s">
        <v>17</v>
      </c>
      <c r="P3" s="34" t="s">
        <v>18</v>
      </c>
      <c r="Q3" s="34" t="s">
        <v>19</v>
      </c>
      <c r="R3" s="34" t="s">
        <v>20</v>
      </c>
      <c r="S3" s="34" t="s">
        <v>21</v>
      </c>
      <c r="T3" s="34" t="s">
        <v>22</v>
      </c>
      <c r="U3" s="34" t="s">
        <v>23</v>
      </c>
      <c r="V3" s="34" t="s">
        <v>24</v>
      </c>
      <c r="W3" s="34" t="s">
        <v>25</v>
      </c>
      <c r="X3" s="34" t="s">
        <v>26</v>
      </c>
      <c r="Y3" s="34" t="s">
        <v>27</v>
      </c>
      <c r="Z3" s="34" t="s">
        <v>28</v>
      </c>
      <c r="AA3" s="35" t="s">
        <v>29</v>
      </c>
    </row>
    <row r="4" spans="1:27" ht="12.75">
      <c r="A4" s="12" t="s">
        <v>30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2.75">
      <c r="A5" s="2" t="s">
        <v>31</v>
      </c>
      <c r="B5" s="3"/>
      <c r="C5" s="19">
        <f aca="true" t="shared" si="0" ref="C5:Y5">SUM(C6:C8)</f>
        <v>0</v>
      </c>
      <c r="D5" s="19">
        <f>SUM(D6:D8)</f>
        <v>0</v>
      </c>
      <c r="E5" s="20">
        <f t="shared" si="0"/>
        <v>1686975682</v>
      </c>
      <c r="F5" s="21">
        <f t="shared" si="0"/>
        <v>1686975682</v>
      </c>
      <c r="G5" s="21">
        <f t="shared" si="0"/>
        <v>-100003687</v>
      </c>
      <c r="H5" s="21">
        <f t="shared" si="0"/>
        <v>103328690</v>
      </c>
      <c r="I5" s="21">
        <f t="shared" si="0"/>
        <v>123839117</v>
      </c>
      <c r="J5" s="21">
        <f t="shared" si="0"/>
        <v>127164120</v>
      </c>
      <c r="K5" s="21">
        <f t="shared" si="0"/>
        <v>7551388</v>
      </c>
      <c r="L5" s="21">
        <f t="shared" si="0"/>
        <v>0</v>
      </c>
      <c r="M5" s="21">
        <f t="shared" si="0"/>
        <v>0</v>
      </c>
      <c r="N5" s="21">
        <f t="shared" si="0"/>
        <v>7551388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134715508</v>
      </c>
      <c r="X5" s="21">
        <f t="shared" si="0"/>
        <v>1265231772</v>
      </c>
      <c r="Y5" s="21">
        <f t="shared" si="0"/>
        <v>-1130516264</v>
      </c>
      <c r="Z5" s="4">
        <f>+IF(X5&lt;&gt;0,+(Y5/X5)*100,0)</f>
        <v>-89.35250355063009</v>
      </c>
      <c r="AA5" s="19">
        <f>SUM(AA6:AA8)</f>
        <v>1686975682</v>
      </c>
    </row>
    <row r="6" spans="1:27" ht="12.75">
      <c r="A6" s="5" t="s">
        <v>32</v>
      </c>
      <c r="B6" s="3"/>
      <c r="C6" s="22"/>
      <c r="D6" s="22"/>
      <c r="E6" s="23">
        <v>4256967</v>
      </c>
      <c r="F6" s="24">
        <v>4256967</v>
      </c>
      <c r="G6" s="24">
        <v>-218763187</v>
      </c>
      <c r="H6" s="24"/>
      <c r="I6" s="24"/>
      <c r="J6" s="24">
        <v>-218763187</v>
      </c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>
        <v>-218763187</v>
      </c>
      <c r="X6" s="24">
        <v>3192723</v>
      </c>
      <c r="Y6" s="24">
        <v>-221955910</v>
      </c>
      <c r="Z6" s="6">
        <v>-6951.93</v>
      </c>
      <c r="AA6" s="22">
        <v>4256967</v>
      </c>
    </row>
    <row r="7" spans="1:27" ht="12.75">
      <c r="A7" s="5" t="s">
        <v>33</v>
      </c>
      <c r="B7" s="3"/>
      <c r="C7" s="25"/>
      <c r="D7" s="25"/>
      <c r="E7" s="26">
        <v>1682718715</v>
      </c>
      <c r="F7" s="27">
        <v>1682718715</v>
      </c>
      <c r="G7" s="27">
        <v>118759500</v>
      </c>
      <c r="H7" s="27">
        <v>103328690</v>
      </c>
      <c r="I7" s="27">
        <v>123839117</v>
      </c>
      <c r="J7" s="27">
        <v>345927307</v>
      </c>
      <c r="K7" s="27">
        <v>7551388</v>
      </c>
      <c r="L7" s="27"/>
      <c r="M7" s="27"/>
      <c r="N7" s="27">
        <v>7551388</v>
      </c>
      <c r="O7" s="27"/>
      <c r="P7" s="27"/>
      <c r="Q7" s="27"/>
      <c r="R7" s="27"/>
      <c r="S7" s="27"/>
      <c r="T7" s="27"/>
      <c r="U7" s="27"/>
      <c r="V7" s="27"/>
      <c r="W7" s="27">
        <v>353478695</v>
      </c>
      <c r="X7" s="27">
        <v>1262039049</v>
      </c>
      <c r="Y7" s="27">
        <v>-908560354</v>
      </c>
      <c r="Z7" s="7">
        <v>-71.99</v>
      </c>
      <c r="AA7" s="25">
        <v>1682718715</v>
      </c>
    </row>
    <row r="8" spans="1:27" ht="12.75">
      <c r="A8" s="5" t="s">
        <v>34</v>
      </c>
      <c r="B8" s="3"/>
      <c r="C8" s="22"/>
      <c r="D8" s="22"/>
      <c r="E8" s="23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6"/>
      <c r="AA8" s="22"/>
    </row>
    <row r="9" spans="1:27" ht="12.75">
      <c r="A9" s="2" t="s">
        <v>35</v>
      </c>
      <c r="B9" s="3"/>
      <c r="C9" s="19">
        <f aca="true" t="shared" si="1" ref="C9:Y9">SUM(C10:C14)</f>
        <v>0</v>
      </c>
      <c r="D9" s="19">
        <f>SUM(D10:D14)</f>
        <v>0</v>
      </c>
      <c r="E9" s="20">
        <f t="shared" si="1"/>
        <v>109380543</v>
      </c>
      <c r="F9" s="21">
        <f t="shared" si="1"/>
        <v>109380543</v>
      </c>
      <c r="G9" s="21">
        <f t="shared" si="1"/>
        <v>41620389</v>
      </c>
      <c r="H9" s="21">
        <f t="shared" si="1"/>
        <v>827466</v>
      </c>
      <c r="I9" s="21">
        <f t="shared" si="1"/>
        <v>5818802</v>
      </c>
      <c r="J9" s="21">
        <f t="shared" si="1"/>
        <v>48266657</v>
      </c>
      <c r="K9" s="21">
        <f t="shared" si="1"/>
        <v>944683</v>
      </c>
      <c r="L9" s="21">
        <f t="shared" si="1"/>
        <v>0</v>
      </c>
      <c r="M9" s="21">
        <f t="shared" si="1"/>
        <v>0</v>
      </c>
      <c r="N9" s="21">
        <f t="shared" si="1"/>
        <v>944683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49211340</v>
      </c>
      <c r="X9" s="21">
        <f t="shared" si="1"/>
        <v>82035423</v>
      </c>
      <c r="Y9" s="21">
        <f t="shared" si="1"/>
        <v>-32824083</v>
      </c>
      <c r="Z9" s="4">
        <f>+IF(X9&lt;&gt;0,+(Y9/X9)*100,0)</f>
        <v>-40.012084779522624</v>
      </c>
      <c r="AA9" s="19">
        <f>SUM(AA10:AA14)</f>
        <v>109380543</v>
      </c>
    </row>
    <row r="10" spans="1:27" ht="12.75">
      <c r="A10" s="5" t="s">
        <v>36</v>
      </c>
      <c r="B10" s="3"/>
      <c r="C10" s="22"/>
      <c r="D10" s="22"/>
      <c r="E10" s="23">
        <v>24887237</v>
      </c>
      <c r="F10" s="24">
        <v>24887237</v>
      </c>
      <c r="G10" s="24">
        <v>8758969</v>
      </c>
      <c r="H10" s="24">
        <v>376046</v>
      </c>
      <c r="I10" s="24">
        <v>1386899</v>
      </c>
      <c r="J10" s="24">
        <v>10521914</v>
      </c>
      <c r="K10" s="24">
        <v>503957</v>
      </c>
      <c r="L10" s="24"/>
      <c r="M10" s="24"/>
      <c r="N10" s="24">
        <v>503957</v>
      </c>
      <c r="O10" s="24"/>
      <c r="P10" s="24"/>
      <c r="Q10" s="24"/>
      <c r="R10" s="24"/>
      <c r="S10" s="24"/>
      <c r="T10" s="24"/>
      <c r="U10" s="24"/>
      <c r="V10" s="24"/>
      <c r="W10" s="24">
        <v>11025871</v>
      </c>
      <c r="X10" s="24">
        <v>18665424</v>
      </c>
      <c r="Y10" s="24">
        <v>-7639553</v>
      </c>
      <c r="Z10" s="6">
        <v>-40.93</v>
      </c>
      <c r="AA10" s="22">
        <v>24887237</v>
      </c>
    </row>
    <row r="11" spans="1:27" ht="12.75">
      <c r="A11" s="5" t="s">
        <v>37</v>
      </c>
      <c r="B11" s="3"/>
      <c r="C11" s="22"/>
      <c r="D11" s="22"/>
      <c r="E11" s="23">
        <v>10383827</v>
      </c>
      <c r="F11" s="24">
        <v>10383827</v>
      </c>
      <c r="G11" s="24">
        <v>17445788</v>
      </c>
      <c r="H11" s="24">
        <v>31374</v>
      </c>
      <c r="I11" s="24">
        <v>6448</v>
      </c>
      <c r="J11" s="24">
        <v>17483610</v>
      </c>
      <c r="K11" s="24">
        <v>77329</v>
      </c>
      <c r="L11" s="24"/>
      <c r="M11" s="24"/>
      <c r="N11" s="24">
        <v>77329</v>
      </c>
      <c r="O11" s="24"/>
      <c r="P11" s="24"/>
      <c r="Q11" s="24"/>
      <c r="R11" s="24"/>
      <c r="S11" s="24"/>
      <c r="T11" s="24"/>
      <c r="U11" s="24"/>
      <c r="V11" s="24"/>
      <c r="W11" s="24">
        <v>17560939</v>
      </c>
      <c r="X11" s="24">
        <v>7787871</v>
      </c>
      <c r="Y11" s="24">
        <v>9773068</v>
      </c>
      <c r="Z11" s="6">
        <v>125.49</v>
      </c>
      <c r="AA11" s="22">
        <v>10383827</v>
      </c>
    </row>
    <row r="12" spans="1:27" ht="12.75">
      <c r="A12" s="5" t="s">
        <v>38</v>
      </c>
      <c r="B12" s="3"/>
      <c r="C12" s="22"/>
      <c r="D12" s="22"/>
      <c r="E12" s="23">
        <v>3606447</v>
      </c>
      <c r="F12" s="24">
        <v>3606447</v>
      </c>
      <c r="G12" s="24">
        <v>305439</v>
      </c>
      <c r="H12" s="24">
        <v>164265</v>
      </c>
      <c r="I12" s="24">
        <v>2807849</v>
      </c>
      <c r="J12" s="24">
        <v>3277553</v>
      </c>
      <c r="K12" s="24">
        <v>257314</v>
      </c>
      <c r="L12" s="24"/>
      <c r="M12" s="24"/>
      <c r="N12" s="24">
        <v>257314</v>
      </c>
      <c r="O12" s="24"/>
      <c r="P12" s="24"/>
      <c r="Q12" s="24"/>
      <c r="R12" s="24"/>
      <c r="S12" s="24"/>
      <c r="T12" s="24"/>
      <c r="U12" s="24"/>
      <c r="V12" s="24"/>
      <c r="W12" s="24">
        <v>3534867</v>
      </c>
      <c r="X12" s="24">
        <v>2704851</v>
      </c>
      <c r="Y12" s="24">
        <v>830016</v>
      </c>
      <c r="Z12" s="6">
        <v>30.69</v>
      </c>
      <c r="AA12" s="22">
        <v>3606447</v>
      </c>
    </row>
    <row r="13" spans="1:27" ht="12.75">
      <c r="A13" s="5" t="s">
        <v>39</v>
      </c>
      <c r="B13" s="3"/>
      <c r="C13" s="22"/>
      <c r="D13" s="22"/>
      <c r="E13" s="23">
        <v>70503032</v>
      </c>
      <c r="F13" s="24">
        <v>70503032</v>
      </c>
      <c r="G13" s="24">
        <v>15110193</v>
      </c>
      <c r="H13" s="24">
        <v>255781</v>
      </c>
      <c r="I13" s="24">
        <v>1617606</v>
      </c>
      <c r="J13" s="24">
        <v>16983580</v>
      </c>
      <c r="K13" s="24">
        <v>106083</v>
      </c>
      <c r="L13" s="24"/>
      <c r="M13" s="24"/>
      <c r="N13" s="24">
        <v>106083</v>
      </c>
      <c r="O13" s="24"/>
      <c r="P13" s="24"/>
      <c r="Q13" s="24"/>
      <c r="R13" s="24"/>
      <c r="S13" s="24"/>
      <c r="T13" s="24"/>
      <c r="U13" s="24"/>
      <c r="V13" s="24"/>
      <c r="W13" s="24">
        <v>17089663</v>
      </c>
      <c r="X13" s="24">
        <v>52877277</v>
      </c>
      <c r="Y13" s="24">
        <v>-35787614</v>
      </c>
      <c r="Z13" s="6">
        <v>-67.68</v>
      </c>
      <c r="AA13" s="22">
        <v>70503032</v>
      </c>
    </row>
    <row r="14" spans="1:27" ht="12.75">
      <c r="A14" s="5" t="s">
        <v>40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/>
      <c r="AA14" s="25"/>
    </row>
    <row r="15" spans="1:27" ht="12.75">
      <c r="A15" s="2" t="s">
        <v>41</v>
      </c>
      <c r="B15" s="8"/>
      <c r="C15" s="19">
        <f aca="true" t="shared" si="2" ref="C15:Y15">SUM(C16:C18)</f>
        <v>0</v>
      </c>
      <c r="D15" s="19">
        <f>SUM(D16:D18)</f>
        <v>0</v>
      </c>
      <c r="E15" s="20">
        <f t="shared" si="2"/>
        <v>316347371</v>
      </c>
      <c r="F15" s="21">
        <f t="shared" si="2"/>
        <v>316347371</v>
      </c>
      <c r="G15" s="21">
        <f t="shared" si="2"/>
        <v>-20641774</v>
      </c>
      <c r="H15" s="21">
        <f t="shared" si="2"/>
        <v>18821475</v>
      </c>
      <c r="I15" s="21">
        <f t="shared" si="2"/>
        <v>24588993</v>
      </c>
      <c r="J15" s="21">
        <f t="shared" si="2"/>
        <v>22768694</v>
      </c>
      <c r="K15" s="21">
        <f t="shared" si="2"/>
        <v>4012189</v>
      </c>
      <c r="L15" s="21">
        <f t="shared" si="2"/>
        <v>0</v>
      </c>
      <c r="M15" s="21">
        <f t="shared" si="2"/>
        <v>0</v>
      </c>
      <c r="N15" s="21">
        <f t="shared" si="2"/>
        <v>4012189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26780883</v>
      </c>
      <c r="X15" s="21">
        <f t="shared" si="2"/>
        <v>237260529</v>
      </c>
      <c r="Y15" s="21">
        <f t="shared" si="2"/>
        <v>-210479646</v>
      </c>
      <c r="Z15" s="4">
        <f>+IF(X15&lt;&gt;0,+(Y15/X15)*100,0)</f>
        <v>-88.7124575196408</v>
      </c>
      <c r="AA15" s="19">
        <f>SUM(AA16:AA18)</f>
        <v>316347371</v>
      </c>
    </row>
    <row r="16" spans="1:27" ht="12.75">
      <c r="A16" s="5" t="s">
        <v>42</v>
      </c>
      <c r="B16" s="3"/>
      <c r="C16" s="22"/>
      <c r="D16" s="22"/>
      <c r="E16" s="23">
        <v>53904496</v>
      </c>
      <c r="F16" s="24">
        <v>53904496</v>
      </c>
      <c r="G16" s="24">
        <v>-27672435</v>
      </c>
      <c r="H16" s="24">
        <v>230106</v>
      </c>
      <c r="I16" s="24">
        <v>330302</v>
      </c>
      <c r="J16" s="24">
        <v>-27112027</v>
      </c>
      <c r="K16" s="24">
        <v>312660</v>
      </c>
      <c r="L16" s="24"/>
      <c r="M16" s="24"/>
      <c r="N16" s="24">
        <v>312660</v>
      </c>
      <c r="O16" s="24"/>
      <c r="P16" s="24"/>
      <c r="Q16" s="24"/>
      <c r="R16" s="24"/>
      <c r="S16" s="24"/>
      <c r="T16" s="24"/>
      <c r="U16" s="24"/>
      <c r="V16" s="24"/>
      <c r="W16" s="24">
        <v>-26799367</v>
      </c>
      <c r="X16" s="24">
        <v>40428369</v>
      </c>
      <c r="Y16" s="24">
        <v>-67227736</v>
      </c>
      <c r="Z16" s="6">
        <v>-166.29</v>
      </c>
      <c r="AA16" s="22">
        <v>53904496</v>
      </c>
    </row>
    <row r="17" spans="1:27" ht="12.75">
      <c r="A17" s="5" t="s">
        <v>43</v>
      </c>
      <c r="B17" s="3"/>
      <c r="C17" s="22"/>
      <c r="D17" s="22"/>
      <c r="E17" s="23">
        <v>262339193</v>
      </c>
      <c r="F17" s="24">
        <v>262339193</v>
      </c>
      <c r="G17" s="24">
        <v>7030661</v>
      </c>
      <c r="H17" s="24">
        <v>18584369</v>
      </c>
      <c r="I17" s="24">
        <v>24255191</v>
      </c>
      <c r="J17" s="24">
        <v>49870221</v>
      </c>
      <c r="K17" s="24">
        <v>3691529</v>
      </c>
      <c r="L17" s="24"/>
      <c r="M17" s="24"/>
      <c r="N17" s="24">
        <v>3691529</v>
      </c>
      <c r="O17" s="24"/>
      <c r="P17" s="24"/>
      <c r="Q17" s="24"/>
      <c r="R17" s="24"/>
      <c r="S17" s="24"/>
      <c r="T17" s="24"/>
      <c r="U17" s="24"/>
      <c r="V17" s="24"/>
      <c r="W17" s="24">
        <v>53561750</v>
      </c>
      <c r="X17" s="24">
        <v>196754400</v>
      </c>
      <c r="Y17" s="24">
        <v>-143192650</v>
      </c>
      <c r="Z17" s="6">
        <v>-72.78</v>
      </c>
      <c r="AA17" s="22">
        <v>262339193</v>
      </c>
    </row>
    <row r="18" spans="1:27" ht="12.75">
      <c r="A18" s="5" t="s">
        <v>44</v>
      </c>
      <c r="B18" s="3"/>
      <c r="C18" s="22"/>
      <c r="D18" s="22"/>
      <c r="E18" s="23">
        <v>103682</v>
      </c>
      <c r="F18" s="24">
        <v>103682</v>
      </c>
      <c r="G18" s="24"/>
      <c r="H18" s="24">
        <v>7000</v>
      </c>
      <c r="I18" s="24">
        <v>3500</v>
      </c>
      <c r="J18" s="24">
        <v>10500</v>
      </c>
      <c r="K18" s="24">
        <v>8000</v>
      </c>
      <c r="L18" s="24"/>
      <c r="M18" s="24"/>
      <c r="N18" s="24">
        <v>8000</v>
      </c>
      <c r="O18" s="24"/>
      <c r="P18" s="24"/>
      <c r="Q18" s="24"/>
      <c r="R18" s="24"/>
      <c r="S18" s="24"/>
      <c r="T18" s="24"/>
      <c r="U18" s="24"/>
      <c r="V18" s="24"/>
      <c r="W18" s="24">
        <v>18500</v>
      </c>
      <c r="X18" s="24">
        <v>77760</v>
      </c>
      <c r="Y18" s="24">
        <v>-59260</v>
      </c>
      <c r="Z18" s="6">
        <v>-76.21</v>
      </c>
      <c r="AA18" s="22">
        <v>103682</v>
      </c>
    </row>
    <row r="19" spans="1:27" ht="12.75">
      <c r="A19" s="2" t="s">
        <v>45</v>
      </c>
      <c r="B19" s="8"/>
      <c r="C19" s="19">
        <f aca="true" t="shared" si="3" ref="C19:Y19">SUM(C20:C23)</f>
        <v>0</v>
      </c>
      <c r="D19" s="19">
        <f>SUM(D20:D23)</f>
        <v>0</v>
      </c>
      <c r="E19" s="20">
        <f t="shared" si="3"/>
        <v>3872358764</v>
      </c>
      <c r="F19" s="21">
        <f t="shared" si="3"/>
        <v>3872358764</v>
      </c>
      <c r="G19" s="21">
        <f t="shared" si="3"/>
        <v>304439597</v>
      </c>
      <c r="H19" s="21">
        <f t="shared" si="3"/>
        <v>377276664</v>
      </c>
      <c r="I19" s="21">
        <f t="shared" si="3"/>
        <v>289670742</v>
      </c>
      <c r="J19" s="21">
        <f t="shared" si="3"/>
        <v>971387003</v>
      </c>
      <c r="K19" s="21">
        <f t="shared" si="3"/>
        <v>-6008680</v>
      </c>
      <c r="L19" s="21">
        <f t="shared" si="3"/>
        <v>0</v>
      </c>
      <c r="M19" s="21">
        <f t="shared" si="3"/>
        <v>0</v>
      </c>
      <c r="N19" s="21">
        <f t="shared" si="3"/>
        <v>-6008680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965378323</v>
      </c>
      <c r="X19" s="21">
        <f t="shared" si="3"/>
        <v>2904269094</v>
      </c>
      <c r="Y19" s="21">
        <f t="shared" si="3"/>
        <v>-1938890771</v>
      </c>
      <c r="Z19" s="4">
        <f>+IF(X19&lt;&gt;0,+(Y19/X19)*100,0)</f>
        <v>-66.76002492350318</v>
      </c>
      <c r="AA19" s="19">
        <f>SUM(AA20:AA23)</f>
        <v>3872358764</v>
      </c>
    </row>
    <row r="20" spans="1:27" ht="12.75">
      <c r="A20" s="5" t="s">
        <v>46</v>
      </c>
      <c r="B20" s="3"/>
      <c r="C20" s="22"/>
      <c r="D20" s="22"/>
      <c r="E20" s="23">
        <v>2481524057</v>
      </c>
      <c r="F20" s="24">
        <v>2481524057</v>
      </c>
      <c r="G20" s="24">
        <v>213157501</v>
      </c>
      <c r="H20" s="24">
        <v>239551516</v>
      </c>
      <c r="I20" s="24">
        <v>217767265</v>
      </c>
      <c r="J20" s="24">
        <v>670476282</v>
      </c>
      <c r="K20" s="24">
        <v>-11716994</v>
      </c>
      <c r="L20" s="24"/>
      <c r="M20" s="24"/>
      <c r="N20" s="24">
        <v>-11716994</v>
      </c>
      <c r="O20" s="24"/>
      <c r="P20" s="24"/>
      <c r="Q20" s="24"/>
      <c r="R20" s="24"/>
      <c r="S20" s="24"/>
      <c r="T20" s="24"/>
      <c r="U20" s="24"/>
      <c r="V20" s="24"/>
      <c r="W20" s="24">
        <v>658759288</v>
      </c>
      <c r="X20" s="24">
        <v>1861143048</v>
      </c>
      <c r="Y20" s="24">
        <v>-1202383760</v>
      </c>
      <c r="Z20" s="6">
        <v>-64.6</v>
      </c>
      <c r="AA20" s="22">
        <v>2481524057</v>
      </c>
    </row>
    <row r="21" spans="1:27" ht="12.75">
      <c r="A21" s="5" t="s">
        <v>47</v>
      </c>
      <c r="B21" s="3"/>
      <c r="C21" s="22"/>
      <c r="D21" s="22"/>
      <c r="E21" s="23">
        <v>1002034888</v>
      </c>
      <c r="F21" s="24">
        <v>1002034888</v>
      </c>
      <c r="G21" s="24">
        <v>58295722</v>
      </c>
      <c r="H21" s="24">
        <v>103824878</v>
      </c>
      <c r="I21" s="24">
        <v>48616292</v>
      </c>
      <c r="J21" s="24">
        <v>210736892</v>
      </c>
      <c r="K21" s="24">
        <v>4612821</v>
      </c>
      <c r="L21" s="24"/>
      <c r="M21" s="24"/>
      <c r="N21" s="24">
        <v>4612821</v>
      </c>
      <c r="O21" s="24"/>
      <c r="P21" s="24"/>
      <c r="Q21" s="24"/>
      <c r="R21" s="24"/>
      <c r="S21" s="24"/>
      <c r="T21" s="24"/>
      <c r="U21" s="24"/>
      <c r="V21" s="24"/>
      <c r="W21" s="24">
        <v>215349713</v>
      </c>
      <c r="X21" s="24">
        <v>751526172</v>
      </c>
      <c r="Y21" s="24">
        <v>-536176459</v>
      </c>
      <c r="Z21" s="6">
        <v>-71.35</v>
      </c>
      <c r="AA21" s="22">
        <v>1002034888</v>
      </c>
    </row>
    <row r="22" spans="1:27" ht="12.75">
      <c r="A22" s="5" t="s">
        <v>48</v>
      </c>
      <c r="B22" s="3"/>
      <c r="C22" s="25"/>
      <c r="D22" s="25"/>
      <c r="E22" s="26">
        <v>230567614</v>
      </c>
      <c r="F22" s="27">
        <v>230567614</v>
      </c>
      <c r="G22" s="27">
        <v>5101579</v>
      </c>
      <c r="H22" s="27">
        <v>24050621</v>
      </c>
      <c r="I22" s="27">
        <v>12606788</v>
      </c>
      <c r="J22" s="27">
        <v>41758988</v>
      </c>
      <c r="K22" s="27">
        <v>296757</v>
      </c>
      <c r="L22" s="27"/>
      <c r="M22" s="27"/>
      <c r="N22" s="27">
        <v>296757</v>
      </c>
      <c r="O22" s="27"/>
      <c r="P22" s="27"/>
      <c r="Q22" s="27"/>
      <c r="R22" s="27"/>
      <c r="S22" s="27"/>
      <c r="T22" s="27"/>
      <c r="U22" s="27"/>
      <c r="V22" s="27"/>
      <c r="W22" s="27">
        <v>42055745</v>
      </c>
      <c r="X22" s="27">
        <v>172925721</v>
      </c>
      <c r="Y22" s="27">
        <v>-130869976</v>
      </c>
      <c r="Z22" s="7">
        <v>-75.68</v>
      </c>
      <c r="AA22" s="25">
        <v>230567614</v>
      </c>
    </row>
    <row r="23" spans="1:27" ht="12.75">
      <c r="A23" s="5" t="s">
        <v>49</v>
      </c>
      <c r="B23" s="3"/>
      <c r="C23" s="22"/>
      <c r="D23" s="22"/>
      <c r="E23" s="23">
        <v>158232205</v>
      </c>
      <c r="F23" s="24">
        <v>158232205</v>
      </c>
      <c r="G23" s="24">
        <v>27884795</v>
      </c>
      <c r="H23" s="24">
        <v>9849649</v>
      </c>
      <c r="I23" s="24">
        <v>10680397</v>
      </c>
      <c r="J23" s="24">
        <v>48414841</v>
      </c>
      <c r="K23" s="24">
        <v>798736</v>
      </c>
      <c r="L23" s="24"/>
      <c r="M23" s="24"/>
      <c r="N23" s="24">
        <v>798736</v>
      </c>
      <c r="O23" s="24"/>
      <c r="P23" s="24"/>
      <c r="Q23" s="24"/>
      <c r="R23" s="24"/>
      <c r="S23" s="24"/>
      <c r="T23" s="24"/>
      <c r="U23" s="24"/>
      <c r="V23" s="24"/>
      <c r="W23" s="24">
        <v>49213577</v>
      </c>
      <c r="X23" s="24">
        <v>118674153</v>
      </c>
      <c r="Y23" s="24">
        <v>-69460576</v>
      </c>
      <c r="Z23" s="6">
        <v>-58.53</v>
      </c>
      <c r="AA23" s="22">
        <v>158232205</v>
      </c>
    </row>
    <row r="24" spans="1:27" ht="12.75">
      <c r="A24" s="2" t="s">
        <v>50</v>
      </c>
      <c r="B24" s="8" t="s">
        <v>51</v>
      </c>
      <c r="C24" s="19"/>
      <c r="D24" s="19"/>
      <c r="E24" s="20">
        <v>58902384</v>
      </c>
      <c r="F24" s="21">
        <v>58902384</v>
      </c>
      <c r="G24" s="21">
        <v>95418</v>
      </c>
      <c r="H24" s="21">
        <v>3649332</v>
      </c>
      <c r="I24" s="21">
        <v>4854778</v>
      </c>
      <c r="J24" s="21">
        <v>8599528</v>
      </c>
      <c r="K24" s="21">
        <v>1778633</v>
      </c>
      <c r="L24" s="21"/>
      <c r="M24" s="21"/>
      <c r="N24" s="21">
        <v>1778633</v>
      </c>
      <c r="O24" s="21"/>
      <c r="P24" s="21"/>
      <c r="Q24" s="21"/>
      <c r="R24" s="21"/>
      <c r="S24" s="21"/>
      <c r="T24" s="21"/>
      <c r="U24" s="21"/>
      <c r="V24" s="21"/>
      <c r="W24" s="21">
        <v>10378161</v>
      </c>
      <c r="X24" s="21">
        <v>44176788</v>
      </c>
      <c r="Y24" s="21">
        <v>-33798627</v>
      </c>
      <c r="Z24" s="4">
        <v>-76.51</v>
      </c>
      <c r="AA24" s="19">
        <v>58902384</v>
      </c>
    </row>
    <row r="25" spans="1:27" ht="12.75">
      <c r="A25" s="9" t="s">
        <v>52</v>
      </c>
      <c r="B25" s="10" t="s">
        <v>53</v>
      </c>
      <c r="C25" s="40">
        <f aca="true" t="shared" si="4" ref="C25:Y25">+C5+C9+C15+C19+C24</f>
        <v>0</v>
      </c>
      <c r="D25" s="40">
        <f>+D5+D9+D15+D19+D24</f>
        <v>0</v>
      </c>
      <c r="E25" s="41">
        <f t="shared" si="4"/>
        <v>6043964744</v>
      </c>
      <c r="F25" s="42">
        <f t="shared" si="4"/>
        <v>6043964744</v>
      </c>
      <c r="G25" s="42">
        <f t="shared" si="4"/>
        <v>225509943</v>
      </c>
      <c r="H25" s="42">
        <f t="shared" si="4"/>
        <v>503903627</v>
      </c>
      <c r="I25" s="42">
        <f t="shared" si="4"/>
        <v>448772432</v>
      </c>
      <c r="J25" s="42">
        <f t="shared" si="4"/>
        <v>1178186002</v>
      </c>
      <c r="K25" s="42">
        <f t="shared" si="4"/>
        <v>8278213</v>
      </c>
      <c r="L25" s="42">
        <f t="shared" si="4"/>
        <v>0</v>
      </c>
      <c r="M25" s="42">
        <f t="shared" si="4"/>
        <v>0</v>
      </c>
      <c r="N25" s="42">
        <f t="shared" si="4"/>
        <v>8278213</v>
      </c>
      <c r="O25" s="42">
        <f t="shared" si="4"/>
        <v>0</v>
      </c>
      <c r="P25" s="42">
        <f t="shared" si="4"/>
        <v>0</v>
      </c>
      <c r="Q25" s="42">
        <f t="shared" si="4"/>
        <v>0</v>
      </c>
      <c r="R25" s="42">
        <f t="shared" si="4"/>
        <v>0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1186464215</v>
      </c>
      <c r="X25" s="42">
        <f t="shared" si="4"/>
        <v>4532973606</v>
      </c>
      <c r="Y25" s="42">
        <f t="shared" si="4"/>
        <v>-3346509391</v>
      </c>
      <c r="Z25" s="43">
        <f>+IF(X25&lt;&gt;0,+(Y25/X25)*100,0)</f>
        <v>-73.82591830162974</v>
      </c>
      <c r="AA25" s="40">
        <f>+AA5+AA9+AA15+AA19+AA24</f>
        <v>6043964744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2.75">
      <c r="A27" s="12" t="s">
        <v>54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2.75">
      <c r="A28" s="2" t="s">
        <v>31</v>
      </c>
      <c r="B28" s="3"/>
      <c r="C28" s="19">
        <f aca="true" t="shared" si="5" ref="C28:Y28">SUM(C29:C31)</f>
        <v>0</v>
      </c>
      <c r="D28" s="19">
        <f>SUM(D29:D31)</f>
        <v>0</v>
      </c>
      <c r="E28" s="20">
        <f t="shared" si="5"/>
        <v>1293899890</v>
      </c>
      <c r="F28" s="21">
        <f t="shared" si="5"/>
        <v>1293899890</v>
      </c>
      <c r="G28" s="21">
        <f t="shared" si="5"/>
        <v>37013884</v>
      </c>
      <c r="H28" s="21">
        <f t="shared" si="5"/>
        <v>79575809</v>
      </c>
      <c r="I28" s="21">
        <f t="shared" si="5"/>
        <v>77025515</v>
      </c>
      <c r="J28" s="21">
        <f t="shared" si="5"/>
        <v>193615208</v>
      </c>
      <c r="K28" s="21">
        <f t="shared" si="5"/>
        <v>12415500</v>
      </c>
      <c r="L28" s="21">
        <f t="shared" si="5"/>
        <v>0</v>
      </c>
      <c r="M28" s="21">
        <f t="shared" si="5"/>
        <v>0</v>
      </c>
      <c r="N28" s="21">
        <f t="shared" si="5"/>
        <v>12415500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206030708</v>
      </c>
      <c r="X28" s="21">
        <f t="shared" si="5"/>
        <v>970425297</v>
      </c>
      <c r="Y28" s="21">
        <f t="shared" si="5"/>
        <v>-764394589</v>
      </c>
      <c r="Z28" s="4">
        <f>+IF(X28&lt;&gt;0,+(Y28/X28)*100,0)</f>
        <v>-78.76902955467781</v>
      </c>
      <c r="AA28" s="19">
        <f>SUM(AA29:AA31)</f>
        <v>1293899890</v>
      </c>
    </row>
    <row r="29" spans="1:27" ht="12.75">
      <c r="A29" s="5" t="s">
        <v>32</v>
      </c>
      <c r="B29" s="3"/>
      <c r="C29" s="22"/>
      <c r="D29" s="22"/>
      <c r="E29" s="23">
        <v>189360838</v>
      </c>
      <c r="F29" s="24">
        <v>189360838</v>
      </c>
      <c r="G29" s="24">
        <v>7185915</v>
      </c>
      <c r="H29" s="24">
        <v>7790145</v>
      </c>
      <c r="I29" s="24">
        <v>9226564</v>
      </c>
      <c r="J29" s="24">
        <v>24202624</v>
      </c>
      <c r="K29" s="24">
        <v>2030301</v>
      </c>
      <c r="L29" s="24"/>
      <c r="M29" s="24"/>
      <c r="N29" s="24">
        <v>2030301</v>
      </c>
      <c r="O29" s="24"/>
      <c r="P29" s="24"/>
      <c r="Q29" s="24"/>
      <c r="R29" s="24"/>
      <c r="S29" s="24"/>
      <c r="T29" s="24"/>
      <c r="U29" s="24"/>
      <c r="V29" s="24"/>
      <c r="W29" s="24">
        <v>26232925</v>
      </c>
      <c r="X29" s="24">
        <v>142020738</v>
      </c>
      <c r="Y29" s="24">
        <v>-115787813</v>
      </c>
      <c r="Z29" s="6">
        <v>-81.53</v>
      </c>
      <c r="AA29" s="22">
        <v>189360838</v>
      </c>
    </row>
    <row r="30" spans="1:27" ht="12.75">
      <c r="A30" s="5" t="s">
        <v>33</v>
      </c>
      <c r="B30" s="3"/>
      <c r="C30" s="25"/>
      <c r="D30" s="25"/>
      <c r="E30" s="26">
        <v>1090456082</v>
      </c>
      <c r="F30" s="27">
        <v>1090456082</v>
      </c>
      <c r="G30" s="27">
        <v>32823491</v>
      </c>
      <c r="H30" s="27">
        <v>71019108</v>
      </c>
      <c r="I30" s="27">
        <v>66591783</v>
      </c>
      <c r="J30" s="27">
        <v>170434382</v>
      </c>
      <c r="K30" s="27">
        <v>8700515</v>
      </c>
      <c r="L30" s="27"/>
      <c r="M30" s="27"/>
      <c r="N30" s="27">
        <v>8700515</v>
      </c>
      <c r="O30" s="27"/>
      <c r="P30" s="27"/>
      <c r="Q30" s="27"/>
      <c r="R30" s="27"/>
      <c r="S30" s="27"/>
      <c r="T30" s="27"/>
      <c r="U30" s="27"/>
      <c r="V30" s="27"/>
      <c r="W30" s="27">
        <v>179134897</v>
      </c>
      <c r="X30" s="27">
        <v>817842303</v>
      </c>
      <c r="Y30" s="27">
        <v>-638707406</v>
      </c>
      <c r="Z30" s="7">
        <v>-78.1</v>
      </c>
      <c r="AA30" s="25">
        <v>1090456082</v>
      </c>
    </row>
    <row r="31" spans="1:27" ht="12.75">
      <c r="A31" s="5" t="s">
        <v>34</v>
      </c>
      <c r="B31" s="3"/>
      <c r="C31" s="22"/>
      <c r="D31" s="22"/>
      <c r="E31" s="23">
        <v>14082970</v>
      </c>
      <c r="F31" s="24">
        <v>14082970</v>
      </c>
      <c r="G31" s="24">
        <v>-2995522</v>
      </c>
      <c r="H31" s="24">
        <v>766556</v>
      </c>
      <c r="I31" s="24">
        <v>1207168</v>
      </c>
      <c r="J31" s="24">
        <v>-1021798</v>
      </c>
      <c r="K31" s="24">
        <v>1684684</v>
      </c>
      <c r="L31" s="24"/>
      <c r="M31" s="24"/>
      <c r="N31" s="24">
        <v>1684684</v>
      </c>
      <c r="O31" s="24"/>
      <c r="P31" s="24"/>
      <c r="Q31" s="24"/>
      <c r="R31" s="24"/>
      <c r="S31" s="24"/>
      <c r="T31" s="24"/>
      <c r="U31" s="24"/>
      <c r="V31" s="24"/>
      <c r="W31" s="24">
        <v>662886</v>
      </c>
      <c r="X31" s="24">
        <v>10562256</v>
      </c>
      <c r="Y31" s="24">
        <v>-9899370</v>
      </c>
      <c r="Z31" s="6">
        <v>-93.72</v>
      </c>
      <c r="AA31" s="22">
        <v>14082970</v>
      </c>
    </row>
    <row r="32" spans="1:27" ht="12.75">
      <c r="A32" s="2" t="s">
        <v>35</v>
      </c>
      <c r="B32" s="3"/>
      <c r="C32" s="19">
        <f aca="true" t="shared" si="6" ref="C32:Y32">SUM(C33:C37)</f>
        <v>0</v>
      </c>
      <c r="D32" s="19">
        <f>SUM(D33:D37)</f>
        <v>0</v>
      </c>
      <c r="E32" s="20">
        <f t="shared" si="6"/>
        <v>520692883</v>
      </c>
      <c r="F32" s="21">
        <f t="shared" si="6"/>
        <v>520692883</v>
      </c>
      <c r="G32" s="21">
        <f t="shared" si="6"/>
        <v>33367769</v>
      </c>
      <c r="H32" s="21">
        <f t="shared" si="6"/>
        <v>35131003</v>
      </c>
      <c r="I32" s="21">
        <f t="shared" si="6"/>
        <v>35101925</v>
      </c>
      <c r="J32" s="21">
        <f t="shared" si="6"/>
        <v>103600697</v>
      </c>
      <c r="K32" s="21">
        <f t="shared" si="6"/>
        <v>3598083</v>
      </c>
      <c r="L32" s="21">
        <f t="shared" si="6"/>
        <v>0</v>
      </c>
      <c r="M32" s="21">
        <f t="shared" si="6"/>
        <v>0</v>
      </c>
      <c r="N32" s="21">
        <f t="shared" si="6"/>
        <v>3598083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107198780</v>
      </c>
      <c r="X32" s="21">
        <f t="shared" si="6"/>
        <v>390519855</v>
      </c>
      <c r="Y32" s="21">
        <f t="shared" si="6"/>
        <v>-283321075</v>
      </c>
      <c r="Z32" s="4">
        <f>+IF(X32&lt;&gt;0,+(Y32/X32)*100,0)</f>
        <v>-72.54972349613313</v>
      </c>
      <c r="AA32" s="19">
        <f>SUM(AA33:AA37)</f>
        <v>520692883</v>
      </c>
    </row>
    <row r="33" spans="1:27" ht="12.75">
      <c r="A33" s="5" t="s">
        <v>36</v>
      </c>
      <c r="B33" s="3"/>
      <c r="C33" s="22"/>
      <c r="D33" s="22"/>
      <c r="E33" s="23">
        <v>115536351</v>
      </c>
      <c r="F33" s="24">
        <v>115536351</v>
      </c>
      <c r="G33" s="24">
        <v>7980641</v>
      </c>
      <c r="H33" s="24">
        <v>6942688</v>
      </c>
      <c r="I33" s="24">
        <v>8067773</v>
      </c>
      <c r="J33" s="24">
        <v>22991102</v>
      </c>
      <c r="K33" s="24">
        <v>461116</v>
      </c>
      <c r="L33" s="24"/>
      <c r="M33" s="24"/>
      <c r="N33" s="24">
        <v>461116</v>
      </c>
      <c r="O33" s="24"/>
      <c r="P33" s="24"/>
      <c r="Q33" s="24"/>
      <c r="R33" s="24"/>
      <c r="S33" s="24"/>
      <c r="T33" s="24"/>
      <c r="U33" s="24"/>
      <c r="V33" s="24"/>
      <c r="W33" s="24">
        <v>23452218</v>
      </c>
      <c r="X33" s="24">
        <v>86652288</v>
      </c>
      <c r="Y33" s="24">
        <v>-63200070</v>
      </c>
      <c r="Z33" s="6">
        <v>-72.94</v>
      </c>
      <c r="AA33" s="22">
        <v>115536351</v>
      </c>
    </row>
    <row r="34" spans="1:27" ht="12.75">
      <c r="A34" s="5" t="s">
        <v>37</v>
      </c>
      <c r="B34" s="3"/>
      <c r="C34" s="22"/>
      <c r="D34" s="22"/>
      <c r="E34" s="23">
        <v>125730405</v>
      </c>
      <c r="F34" s="24">
        <v>125730405</v>
      </c>
      <c r="G34" s="24">
        <v>9493224</v>
      </c>
      <c r="H34" s="24">
        <v>8698657</v>
      </c>
      <c r="I34" s="24">
        <v>8146745</v>
      </c>
      <c r="J34" s="24">
        <v>26338626</v>
      </c>
      <c r="K34" s="24">
        <v>361265</v>
      </c>
      <c r="L34" s="24"/>
      <c r="M34" s="24"/>
      <c r="N34" s="24">
        <v>361265</v>
      </c>
      <c r="O34" s="24"/>
      <c r="P34" s="24"/>
      <c r="Q34" s="24"/>
      <c r="R34" s="24"/>
      <c r="S34" s="24"/>
      <c r="T34" s="24"/>
      <c r="U34" s="24"/>
      <c r="V34" s="24"/>
      <c r="W34" s="24">
        <v>26699891</v>
      </c>
      <c r="X34" s="24">
        <v>94297869</v>
      </c>
      <c r="Y34" s="24">
        <v>-67597978</v>
      </c>
      <c r="Z34" s="6">
        <v>-71.69</v>
      </c>
      <c r="AA34" s="22">
        <v>125730405</v>
      </c>
    </row>
    <row r="35" spans="1:27" ht="12.75">
      <c r="A35" s="5" t="s">
        <v>38</v>
      </c>
      <c r="B35" s="3"/>
      <c r="C35" s="22"/>
      <c r="D35" s="22"/>
      <c r="E35" s="23">
        <v>180293581</v>
      </c>
      <c r="F35" s="24">
        <v>180293581</v>
      </c>
      <c r="G35" s="24">
        <v>12894145</v>
      </c>
      <c r="H35" s="24">
        <v>16453260</v>
      </c>
      <c r="I35" s="24">
        <v>15433528</v>
      </c>
      <c r="J35" s="24">
        <v>44780933</v>
      </c>
      <c r="K35" s="24">
        <v>2720548</v>
      </c>
      <c r="L35" s="24"/>
      <c r="M35" s="24"/>
      <c r="N35" s="24">
        <v>2720548</v>
      </c>
      <c r="O35" s="24"/>
      <c r="P35" s="24"/>
      <c r="Q35" s="24"/>
      <c r="R35" s="24"/>
      <c r="S35" s="24"/>
      <c r="T35" s="24"/>
      <c r="U35" s="24"/>
      <c r="V35" s="24"/>
      <c r="W35" s="24">
        <v>47501481</v>
      </c>
      <c r="X35" s="24">
        <v>135220257</v>
      </c>
      <c r="Y35" s="24">
        <v>-87718776</v>
      </c>
      <c r="Z35" s="6">
        <v>-64.87</v>
      </c>
      <c r="AA35" s="22">
        <v>180293581</v>
      </c>
    </row>
    <row r="36" spans="1:27" ht="12.75">
      <c r="A36" s="5" t="s">
        <v>39</v>
      </c>
      <c r="B36" s="3"/>
      <c r="C36" s="22"/>
      <c r="D36" s="22"/>
      <c r="E36" s="23">
        <v>98864970</v>
      </c>
      <c r="F36" s="24">
        <v>98864970</v>
      </c>
      <c r="G36" s="24">
        <v>2564212</v>
      </c>
      <c r="H36" s="24">
        <v>2589546</v>
      </c>
      <c r="I36" s="24">
        <v>3025138</v>
      </c>
      <c r="J36" s="24">
        <v>8178896</v>
      </c>
      <c r="K36" s="24">
        <v>54293</v>
      </c>
      <c r="L36" s="24"/>
      <c r="M36" s="24"/>
      <c r="N36" s="24">
        <v>54293</v>
      </c>
      <c r="O36" s="24"/>
      <c r="P36" s="24"/>
      <c r="Q36" s="24"/>
      <c r="R36" s="24"/>
      <c r="S36" s="24"/>
      <c r="T36" s="24"/>
      <c r="U36" s="24"/>
      <c r="V36" s="24"/>
      <c r="W36" s="24">
        <v>8233189</v>
      </c>
      <c r="X36" s="24">
        <v>74148759</v>
      </c>
      <c r="Y36" s="24">
        <v>-65915570</v>
      </c>
      <c r="Z36" s="6">
        <v>-88.9</v>
      </c>
      <c r="AA36" s="22">
        <v>98864970</v>
      </c>
    </row>
    <row r="37" spans="1:27" ht="12.75">
      <c r="A37" s="5" t="s">
        <v>40</v>
      </c>
      <c r="B37" s="3"/>
      <c r="C37" s="25"/>
      <c r="D37" s="25"/>
      <c r="E37" s="26">
        <v>267576</v>
      </c>
      <c r="F37" s="27">
        <v>267576</v>
      </c>
      <c r="G37" s="27">
        <v>435547</v>
      </c>
      <c r="H37" s="27">
        <v>446852</v>
      </c>
      <c r="I37" s="27">
        <v>428741</v>
      </c>
      <c r="J37" s="27">
        <v>1311140</v>
      </c>
      <c r="K37" s="27">
        <v>861</v>
      </c>
      <c r="L37" s="27"/>
      <c r="M37" s="27"/>
      <c r="N37" s="27">
        <v>861</v>
      </c>
      <c r="O37" s="27"/>
      <c r="P37" s="27"/>
      <c r="Q37" s="27"/>
      <c r="R37" s="27"/>
      <c r="S37" s="27"/>
      <c r="T37" s="27"/>
      <c r="U37" s="27"/>
      <c r="V37" s="27"/>
      <c r="W37" s="27">
        <v>1312001</v>
      </c>
      <c r="X37" s="27">
        <v>200682</v>
      </c>
      <c r="Y37" s="27">
        <v>1111319</v>
      </c>
      <c r="Z37" s="7">
        <v>553.77</v>
      </c>
      <c r="AA37" s="25">
        <v>267576</v>
      </c>
    </row>
    <row r="38" spans="1:27" ht="12.75">
      <c r="A38" s="2" t="s">
        <v>41</v>
      </c>
      <c r="B38" s="8"/>
      <c r="C38" s="19">
        <f aca="true" t="shared" si="7" ref="C38:Y38">SUM(C39:C41)</f>
        <v>0</v>
      </c>
      <c r="D38" s="19">
        <f>SUM(D39:D41)</f>
        <v>0</v>
      </c>
      <c r="E38" s="20">
        <f t="shared" si="7"/>
        <v>251001717</v>
      </c>
      <c r="F38" s="21">
        <f t="shared" si="7"/>
        <v>251001717</v>
      </c>
      <c r="G38" s="21">
        <f t="shared" si="7"/>
        <v>23366453</v>
      </c>
      <c r="H38" s="21">
        <f t="shared" si="7"/>
        <v>29084227</v>
      </c>
      <c r="I38" s="21">
        <f t="shared" si="7"/>
        <v>27092478</v>
      </c>
      <c r="J38" s="21">
        <f t="shared" si="7"/>
        <v>79543158</v>
      </c>
      <c r="K38" s="21">
        <f t="shared" si="7"/>
        <v>557400</v>
      </c>
      <c r="L38" s="21">
        <f t="shared" si="7"/>
        <v>0</v>
      </c>
      <c r="M38" s="21">
        <f t="shared" si="7"/>
        <v>0</v>
      </c>
      <c r="N38" s="21">
        <f t="shared" si="7"/>
        <v>557400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80100558</v>
      </c>
      <c r="X38" s="21">
        <f t="shared" si="7"/>
        <v>188251371</v>
      </c>
      <c r="Y38" s="21">
        <f t="shared" si="7"/>
        <v>-108150813</v>
      </c>
      <c r="Z38" s="4">
        <f>+IF(X38&lt;&gt;0,+(Y38/X38)*100,0)</f>
        <v>-57.45021267335153</v>
      </c>
      <c r="AA38" s="19">
        <f>SUM(AA39:AA41)</f>
        <v>251001717</v>
      </c>
    </row>
    <row r="39" spans="1:27" ht="12.75">
      <c r="A39" s="5" t="s">
        <v>42</v>
      </c>
      <c r="B39" s="3"/>
      <c r="C39" s="22"/>
      <c r="D39" s="22"/>
      <c r="E39" s="23">
        <v>81394951</v>
      </c>
      <c r="F39" s="24">
        <v>81394951</v>
      </c>
      <c r="G39" s="24">
        <v>3922143</v>
      </c>
      <c r="H39" s="24">
        <v>5186037</v>
      </c>
      <c r="I39" s="24">
        <v>5442922</v>
      </c>
      <c r="J39" s="24">
        <v>14551102</v>
      </c>
      <c r="K39" s="24">
        <v>288616</v>
      </c>
      <c r="L39" s="24"/>
      <c r="M39" s="24"/>
      <c r="N39" s="24">
        <v>288616</v>
      </c>
      <c r="O39" s="24"/>
      <c r="P39" s="24"/>
      <c r="Q39" s="24"/>
      <c r="R39" s="24"/>
      <c r="S39" s="24"/>
      <c r="T39" s="24"/>
      <c r="U39" s="24"/>
      <c r="V39" s="24"/>
      <c r="W39" s="24">
        <v>14839718</v>
      </c>
      <c r="X39" s="24">
        <v>61046253</v>
      </c>
      <c r="Y39" s="24">
        <v>-46206535</v>
      </c>
      <c r="Z39" s="6">
        <v>-75.69</v>
      </c>
      <c r="AA39" s="22">
        <v>81394951</v>
      </c>
    </row>
    <row r="40" spans="1:27" ht="12.75">
      <c r="A40" s="5" t="s">
        <v>43</v>
      </c>
      <c r="B40" s="3"/>
      <c r="C40" s="22"/>
      <c r="D40" s="22"/>
      <c r="E40" s="23">
        <v>151400332</v>
      </c>
      <c r="F40" s="24">
        <v>151400332</v>
      </c>
      <c r="G40" s="24">
        <v>17915838</v>
      </c>
      <c r="H40" s="24">
        <v>22372390</v>
      </c>
      <c r="I40" s="24">
        <v>20133116</v>
      </c>
      <c r="J40" s="24">
        <v>60421344</v>
      </c>
      <c r="K40" s="24">
        <v>147151</v>
      </c>
      <c r="L40" s="24"/>
      <c r="M40" s="24"/>
      <c r="N40" s="24">
        <v>147151</v>
      </c>
      <c r="O40" s="24"/>
      <c r="P40" s="24"/>
      <c r="Q40" s="24"/>
      <c r="R40" s="24"/>
      <c r="S40" s="24"/>
      <c r="T40" s="24"/>
      <c r="U40" s="24"/>
      <c r="V40" s="24"/>
      <c r="W40" s="24">
        <v>60568495</v>
      </c>
      <c r="X40" s="24">
        <v>113550273</v>
      </c>
      <c r="Y40" s="24">
        <v>-52981778</v>
      </c>
      <c r="Z40" s="6">
        <v>-46.66</v>
      </c>
      <c r="AA40" s="22">
        <v>151400332</v>
      </c>
    </row>
    <row r="41" spans="1:27" ht="12.75">
      <c r="A41" s="5" t="s">
        <v>44</v>
      </c>
      <c r="B41" s="3"/>
      <c r="C41" s="22"/>
      <c r="D41" s="22"/>
      <c r="E41" s="23">
        <v>18206434</v>
      </c>
      <c r="F41" s="24">
        <v>18206434</v>
      </c>
      <c r="G41" s="24">
        <v>1528472</v>
      </c>
      <c r="H41" s="24">
        <v>1525800</v>
      </c>
      <c r="I41" s="24">
        <v>1516440</v>
      </c>
      <c r="J41" s="24">
        <v>4570712</v>
      </c>
      <c r="K41" s="24">
        <v>121633</v>
      </c>
      <c r="L41" s="24"/>
      <c r="M41" s="24"/>
      <c r="N41" s="24">
        <v>121633</v>
      </c>
      <c r="O41" s="24"/>
      <c r="P41" s="24"/>
      <c r="Q41" s="24"/>
      <c r="R41" s="24"/>
      <c r="S41" s="24"/>
      <c r="T41" s="24"/>
      <c r="U41" s="24"/>
      <c r="V41" s="24"/>
      <c r="W41" s="24">
        <v>4692345</v>
      </c>
      <c r="X41" s="24">
        <v>13654845</v>
      </c>
      <c r="Y41" s="24">
        <v>-8962500</v>
      </c>
      <c r="Z41" s="6">
        <v>-65.64</v>
      </c>
      <c r="AA41" s="22">
        <v>18206434</v>
      </c>
    </row>
    <row r="42" spans="1:27" ht="12.75">
      <c r="A42" s="2" t="s">
        <v>45</v>
      </c>
      <c r="B42" s="8"/>
      <c r="C42" s="19">
        <f aca="true" t="shared" si="8" ref="C42:Y42">SUM(C43:C46)</f>
        <v>0</v>
      </c>
      <c r="D42" s="19">
        <f>SUM(D43:D46)</f>
        <v>0</v>
      </c>
      <c r="E42" s="20">
        <f t="shared" si="8"/>
        <v>3192453383</v>
      </c>
      <c r="F42" s="21">
        <f t="shared" si="8"/>
        <v>3192453383</v>
      </c>
      <c r="G42" s="21">
        <f t="shared" si="8"/>
        <v>299242707</v>
      </c>
      <c r="H42" s="21">
        <f t="shared" si="8"/>
        <v>386905341</v>
      </c>
      <c r="I42" s="21">
        <f t="shared" si="8"/>
        <v>335383417</v>
      </c>
      <c r="J42" s="21">
        <f t="shared" si="8"/>
        <v>1021531465</v>
      </c>
      <c r="K42" s="21">
        <f t="shared" si="8"/>
        <v>138532584</v>
      </c>
      <c r="L42" s="21">
        <f t="shared" si="8"/>
        <v>0</v>
      </c>
      <c r="M42" s="21">
        <f t="shared" si="8"/>
        <v>0</v>
      </c>
      <c r="N42" s="21">
        <f t="shared" si="8"/>
        <v>138532584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1160064049</v>
      </c>
      <c r="X42" s="21">
        <f t="shared" si="8"/>
        <v>2394340146</v>
      </c>
      <c r="Y42" s="21">
        <f t="shared" si="8"/>
        <v>-1234276097</v>
      </c>
      <c r="Z42" s="4">
        <f>+IF(X42&lt;&gt;0,+(Y42/X42)*100,0)</f>
        <v>-51.54973904029424</v>
      </c>
      <c r="AA42" s="19">
        <f>SUM(AA43:AA46)</f>
        <v>3192453383</v>
      </c>
    </row>
    <row r="43" spans="1:27" ht="12.75">
      <c r="A43" s="5" t="s">
        <v>46</v>
      </c>
      <c r="B43" s="3"/>
      <c r="C43" s="22"/>
      <c r="D43" s="22"/>
      <c r="E43" s="23">
        <v>2018306973</v>
      </c>
      <c r="F43" s="24">
        <v>2018306973</v>
      </c>
      <c r="G43" s="24">
        <v>200699446</v>
      </c>
      <c r="H43" s="24">
        <v>299621715</v>
      </c>
      <c r="I43" s="24">
        <v>227568020</v>
      </c>
      <c r="J43" s="24">
        <v>727889181</v>
      </c>
      <c r="K43" s="24">
        <v>46582608</v>
      </c>
      <c r="L43" s="24"/>
      <c r="M43" s="24"/>
      <c r="N43" s="24">
        <v>46582608</v>
      </c>
      <c r="O43" s="24"/>
      <c r="P43" s="24"/>
      <c r="Q43" s="24"/>
      <c r="R43" s="24"/>
      <c r="S43" s="24"/>
      <c r="T43" s="24"/>
      <c r="U43" s="24"/>
      <c r="V43" s="24"/>
      <c r="W43" s="24">
        <v>774471789</v>
      </c>
      <c r="X43" s="24">
        <v>1513730259</v>
      </c>
      <c r="Y43" s="24">
        <v>-739258470</v>
      </c>
      <c r="Z43" s="6">
        <v>-48.84</v>
      </c>
      <c r="AA43" s="22">
        <v>2018306973</v>
      </c>
    </row>
    <row r="44" spans="1:27" ht="12.75">
      <c r="A44" s="5" t="s">
        <v>47</v>
      </c>
      <c r="B44" s="3"/>
      <c r="C44" s="22"/>
      <c r="D44" s="22"/>
      <c r="E44" s="23">
        <v>743425163</v>
      </c>
      <c r="F44" s="24">
        <v>743425163</v>
      </c>
      <c r="G44" s="24">
        <v>71619652</v>
      </c>
      <c r="H44" s="24">
        <v>60518834</v>
      </c>
      <c r="I44" s="24">
        <v>81769104</v>
      </c>
      <c r="J44" s="24">
        <v>213907590</v>
      </c>
      <c r="K44" s="24">
        <v>78427257</v>
      </c>
      <c r="L44" s="24"/>
      <c r="M44" s="24"/>
      <c r="N44" s="24">
        <v>78427257</v>
      </c>
      <c r="O44" s="24"/>
      <c r="P44" s="24"/>
      <c r="Q44" s="24"/>
      <c r="R44" s="24"/>
      <c r="S44" s="24"/>
      <c r="T44" s="24"/>
      <c r="U44" s="24"/>
      <c r="V44" s="24"/>
      <c r="W44" s="24">
        <v>292334847</v>
      </c>
      <c r="X44" s="24">
        <v>557568891</v>
      </c>
      <c r="Y44" s="24">
        <v>-265234044</v>
      </c>
      <c r="Z44" s="6">
        <v>-47.57</v>
      </c>
      <c r="AA44" s="22">
        <v>743425163</v>
      </c>
    </row>
    <row r="45" spans="1:27" ht="12.75">
      <c r="A45" s="5" t="s">
        <v>48</v>
      </c>
      <c r="B45" s="3"/>
      <c r="C45" s="25"/>
      <c r="D45" s="25"/>
      <c r="E45" s="26">
        <v>307999513</v>
      </c>
      <c r="F45" s="27">
        <v>307999513</v>
      </c>
      <c r="G45" s="27">
        <v>18820251</v>
      </c>
      <c r="H45" s="27">
        <v>19757184</v>
      </c>
      <c r="I45" s="27">
        <v>17252221</v>
      </c>
      <c r="J45" s="27">
        <v>55829656</v>
      </c>
      <c r="K45" s="27">
        <v>12843235</v>
      </c>
      <c r="L45" s="27"/>
      <c r="M45" s="27"/>
      <c r="N45" s="27">
        <v>12843235</v>
      </c>
      <c r="O45" s="27"/>
      <c r="P45" s="27"/>
      <c r="Q45" s="27"/>
      <c r="R45" s="27"/>
      <c r="S45" s="27"/>
      <c r="T45" s="27"/>
      <c r="U45" s="27"/>
      <c r="V45" s="27"/>
      <c r="W45" s="27">
        <v>68672891</v>
      </c>
      <c r="X45" s="27">
        <v>230999697</v>
      </c>
      <c r="Y45" s="27">
        <v>-162326806</v>
      </c>
      <c r="Z45" s="7">
        <v>-70.27</v>
      </c>
      <c r="AA45" s="25">
        <v>307999513</v>
      </c>
    </row>
    <row r="46" spans="1:27" ht="12.75">
      <c r="A46" s="5" t="s">
        <v>49</v>
      </c>
      <c r="B46" s="3"/>
      <c r="C46" s="22"/>
      <c r="D46" s="22"/>
      <c r="E46" s="23">
        <v>122721734</v>
      </c>
      <c r="F46" s="24">
        <v>122721734</v>
      </c>
      <c r="G46" s="24">
        <v>8103358</v>
      </c>
      <c r="H46" s="24">
        <v>7007608</v>
      </c>
      <c r="I46" s="24">
        <v>8794072</v>
      </c>
      <c r="J46" s="24">
        <v>23905038</v>
      </c>
      <c r="K46" s="24">
        <v>679484</v>
      </c>
      <c r="L46" s="24"/>
      <c r="M46" s="24"/>
      <c r="N46" s="24">
        <v>679484</v>
      </c>
      <c r="O46" s="24"/>
      <c r="P46" s="24"/>
      <c r="Q46" s="24"/>
      <c r="R46" s="24"/>
      <c r="S46" s="24"/>
      <c r="T46" s="24"/>
      <c r="U46" s="24"/>
      <c r="V46" s="24"/>
      <c r="W46" s="24">
        <v>24584522</v>
      </c>
      <c r="X46" s="24">
        <v>92041299</v>
      </c>
      <c r="Y46" s="24">
        <v>-67456777</v>
      </c>
      <c r="Z46" s="6">
        <v>-73.29</v>
      </c>
      <c r="AA46" s="22">
        <v>122721734</v>
      </c>
    </row>
    <row r="47" spans="1:27" ht="12.75">
      <c r="A47" s="2" t="s">
        <v>50</v>
      </c>
      <c r="B47" s="8" t="s">
        <v>51</v>
      </c>
      <c r="C47" s="19"/>
      <c r="D47" s="19"/>
      <c r="E47" s="20">
        <v>70459105</v>
      </c>
      <c r="F47" s="21">
        <v>70459105</v>
      </c>
      <c r="G47" s="21">
        <v>2741363</v>
      </c>
      <c r="H47" s="21">
        <v>3827865</v>
      </c>
      <c r="I47" s="21">
        <v>3394982</v>
      </c>
      <c r="J47" s="21">
        <v>9964210</v>
      </c>
      <c r="K47" s="21">
        <v>1678922</v>
      </c>
      <c r="L47" s="21"/>
      <c r="M47" s="21"/>
      <c r="N47" s="21">
        <v>1678922</v>
      </c>
      <c r="O47" s="21"/>
      <c r="P47" s="21"/>
      <c r="Q47" s="21"/>
      <c r="R47" s="21"/>
      <c r="S47" s="21"/>
      <c r="T47" s="21"/>
      <c r="U47" s="21"/>
      <c r="V47" s="21"/>
      <c r="W47" s="21">
        <v>11643132</v>
      </c>
      <c r="X47" s="21">
        <v>52844382</v>
      </c>
      <c r="Y47" s="21">
        <v>-41201250</v>
      </c>
      <c r="Z47" s="4">
        <v>-77.97</v>
      </c>
      <c r="AA47" s="19">
        <v>70459105</v>
      </c>
    </row>
    <row r="48" spans="1:27" ht="12.75">
      <c r="A48" s="9" t="s">
        <v>55</v>
      </c>
      <c r="B48" s="10" t="s">
        <v>56</v>
      </c>
      <c r="C48" s="40">
        <f aca="true" t="shared" si="9" ref="C48:Y48">+C28+C32+C38+C42+C47</f>
        <v>0</v>
      </c>
      <c r="D48" s="40">
        <f>+D28+D32+D38+D42+D47</f>
        <v>0</v>
      </c>
      <c r="E48" s="41">
        <f t="shared" si="9"/>
        <v>5328506978</v>
      </c>
      <c r="F48" s="42">
        <f t="shared" si="9"/>
        <v>5328506978</v>
      </c>
      <c r="G48" s="42">
        <f t="shared" si="9"/>
        <v>395732176</v>
      </c>
      <c r="H48" s="42">
        <f t="shared" si="9"/>
        <v>534524245</v>
      </c>
      <c r="I48" s="42">
        <f t="shared" si="9"/>
        <v>477998317</v>
      </c>
      <c r="J48" s="42">
        <f t="shared" si="9"/>
        <v>1408254738</v>
      </c>
      <c r="K48" s="42">
        <f t="shared" si="9"/>
        <v>156782489</v>
      </c>
      <c r="L48" s="42">
        <f t="shared" si="9"/>
        <v>0</v>
      </c>
      <c r="M48" s="42">
        <f t="shared" si="9"/>
        <v>0</v>
      </c>
      <c r="N48" s="42">
        <f t="shared" si="9"/>
        <v>156782489</v>
      </c>
      <c r="O48" s="42">
        <f t="shared" si="9"/>
        <v>0</v>
      </c>
      <c r="P48" s="42">
        <f t="shared" si="9"/>
        <v>0</v>
      </c>
      <c r="Q48" s="42">
        <f t="shared" si="9"/>
        <v>0</v>
      </c>
      <c r="R48" s="42">
        <f t="shared" si="9"/>
        <v>0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1565037227</v>
      </c>
      <c r="X48" s="42">
        <f t="shared" si="9"/>
        <v>3996381051</v>
      </c>
      <c r="Y48" s="42">
        <f t="shared" si="9"/>
        <v>-2431343824</v>
      </c>
      <c r="Z48" s="43">
        <f>+IF(X48&lt;&gt;0,+(Y48/X48)*100,0)</f>
        <v>-60.83863858256493</v>
      </c>
      <c r="AA48" s="40">
        <f>+AA28+AA32+AA38+AA42+AA47</f>
        <v>5328506978</v>
      </c>
    </row>
    <row r="49" spans="1:27" ht="12.75">
      <c r="A49" s="14" t="s">
        <v>76</v>
      </c>
      <c r="B49" s="15"/>
      <c r="C49" s="44">
        <f aca="true" t="shared" si="10" ref="C49:Y49">+C25-C48</f>
        <v>0</v>
      </c>
      <c r="D49" s="44">
        <f>+D25-D48</f>
        <v>0</v>
      </c>
      <c r="E49" s="45">
        <f t="shared" si="10"/>
        <v>715457766</v>
      </c>
      <c r="F49" s="46">
        <f t="shared" si="10"/>
        <v>715457766</v>
      </c>
      <c r="G49" s="46">
        <f t="shared" si="10"/>
        <v>-170222233</v>
      </c>
      <c r="H49" s="46">
        <f t="shared" si="10"/>
        <v>-30620618</v>
      </c>
      <c r="I49" s="46">
        <f t="shared" si="10"/>
        <v>-29225885</v>
      </c>
      <c r="J49" s="46">
        <f t="shared" si="10"/>
        <v>-230068736</v>
      </c>
      <c r="K49" s="46">
        <f t="shared" si="10"/>
        <v>-148504276</v>
      </c>
      <c r="L49" s="46">
        <f t="shared" si="10"/>
        <v>0</v>
      </c>
      <c r="M49" s="46">
        <f t="shared" si="10"/>
        <v>0</v>
      </c>
      <c r="N49" s="46">
        <f t="shared" si="10"/>
        <v>-148504276</v>
      </c>
      <c r="O49" s="46">
        <f t="shared" si="10"/>
        <v>0</v>
      </c>
      <c r="P49" s="46">
        <f t="shared" si="10"/>
        <v>0</v>
      </c>
      <c r="Q49" s="46">
        <f t="shared" si="10"/>
        <v>0</v>
      </c>
      <c r="R49" s="46">
        <f t="shared" si="10"/>
        <v>0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-378573012</v>
      </c>
      <c r="X49" s="46">
        <f>IF(F25=F48,0,X25-X48)</f>
        <v>536592555</v>
      </c>
      <c r="Y49" s="46">
        <f t="shared" si="10"/>
        <v>-915165567</v>
      </c>
      <c r="Z49" s="47">
        <f>+IF(X49&lt;&gt;0,+(Y49/X49)*100,0)</f>
        <v>-170.55129790237214</v>
      </c>
      <c r="AA49" s="44">
        <f>+AA25-AA48</f>
        <v>715457766</v>
      </c>
    </row>
    <row r="50" spans="1:27" ht="12.75">
      <c r="A50" s="16" t="s">
        <v>77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2.75">
      <c r="A51" s="17" t="s">
        <v>78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2.75">
      <c r="A52" s="18" t="s">
        <v>79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2.75">
      <c r="A53" s="17" t="s">
        <v>80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81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2.7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2.7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2.7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2.7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2.7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2.7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cellComments="atEnd"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53" t="s">
        <v>60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82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/>
      <c r="C3" s="32" t="s">
        <v>6</v>
      </c>
      <c r="D3" s="32" t="s">
        <v>6</v>
      </c>
      <c r="E3" s="33" t="s">
        <v>7</v>
      </c>
      <c r="F3" s="34" t="s">
        <v>8</v>
      </c>
      <c r="G3" s="34" t="s">
        <v>9</v>
      </c>
      <c r="H3" s="34" t="s">
        <v>10</v>
      </c>
      <c r="I3" s="34" t="s">
        <v>11</v>
      </c>
      <c r="J3" s="34" t="s">
        <v>12</v>
      </c>
      <c r="K3" s="34" t="s">
        <v>13</v>
      </c>
      <c r="L3" s="34" t="s">
        <v>14</v>
      </c>
      <c r="M3" s="34" t="s">
        <v>15</v>
      </c>
      <c r="N3" s="34" t="s">
        <v>16</v>
      </c>
      <c r="O3" s="34" t="s">
        <v>17</v>
      </c>
      <c r="P3" s="34" t="s">
        <v>18</v>
      </c>
      <c r="Q3" s="34" t="s">
        <v>19</v>
      </c>
      <c r="R3" s="34" t="s">
        <v>20</v>
      </c>
      <c r="S3" s="34" t="s">
        <v>21</v>
      </c>
      <c r="T3" s="34" t="s">
        <v>22</v>
      </c>
      <c r="U3" s="34" t="s">
        <v>23</v>
      </c>
      <c r="V3" s="34" t="s">
        <v>24</v>
      </c>
      <c r="W3" s="34" t="s">
        <v>25</v>
      </c>
      <c r="X3" s="34" t="s">
        <v>26</v>
      </c>
      <c r="Y3" s="34" t="s">
        <v>27</v>
      </c>
      <c r="Z3" s="34" t="s">
        <v>28</v>
      </c>
      <c r="AA3" s="35" t="s">
        <v>29</v>
      </c>
    </row>
    <row r="4" spans="1:27" ht="12.75">
      <c r="A4" s="12" t="s">
        <v>30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2.75">
      <c r="A5" s="2" t="s">
        <v>31</v>
      </c>
      <c r="B5" s="3"/>
      <c r="C5" s="19">
        <f aca="true" t="shared" si="0" ref="C5:Y5">SUM(C6:C8)</f>
        <v>456475675</v>
      </c>
      <c r="D5" s="19">
        <f>SUM(D6:D8)</f>
        <v>0</v>
      </c>
      <c r="E5" s="20">
        <f t="shared" si="0"/>
        <v>465130639</v>
      </c>
      <c r="F5" s="21">
        <f t="shared" si="0"/>
        <v>502297319</v>
      </c>
      <c r="G5" s="21">
        <f t="shared" si="0"/>
        <v>80719949</v>
      </c>
      <c r="H5" s="21">
        <f t="shared" si="0"/>
        <v>21491848</v>
      </c>
      <c r="I5" s="21">
        <f t="shared" si="0"/>
        <v>32547352</v>
      </c>
      <c r="J5" s="21">
        <f t="shared" si="0"/>
        <v>134759149</v>
      </c>
      <c r="K5" s="21">
        <f t="shared" si="0"/>
        <v>34234850</v>
      </c>
      <c r="L5" s="21">
        <f t="shared" si="0"/>
        <v>34013435</v>
      </c>
      <c r="M5" s="21">
        <f t="shared" si="0"/>
        <v>33471063</v>
      </c>
      <c r="N5" s="21">
        <f t="shared" si="0"/>
        <v>101719348</v>
      </c>
      <c r="O5" s="21">
        <f t="shared" si="0"/>
        <v>59732329</v>
      </c>
      <c r="P5" s="21">
        <f t="shared" si="0"/>
        <v>55881243</v>
      </c>
      <c r="Q5" s="21">
        <f t="shared" si="0"/>
        <v>57213462</v>
      </c>
      <c r="R5" s="21">
        <f t="shared" si="0"/>
        <v>172827034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409305531</v>
      </c>
      <c r="X5" s="21">
        <f t="shared" si="0"/>
        <v>373785452</v>
      </c>
      <c r="Y5" s="21">
        <f t="shared" si="0"/>
        <v>35520079</v>
      </c>
      <c r="Z5" s="4">
        <f>+IF(X5&lt;&gt;0,+(Y5/X5)*100,0)</f>
        <v>9.502798680350995</v>
      </c>
      <c r="AA5" s="19">
        <f>SUM(AA6:AA8)</f>
        <v>502297319</v>
      </c>
    </row>
    <row r="6" spans="1:27" ht="12.75">
      <c r="A6" s="5" t="s">
        <v>32</v>
      </c>
      <c r="B6" s="3"/>
      <c r="C6" s="22">
        <v>34378482</v>
      </c>
      <c r="D6" s="22"/>
      <c r="E6" s="23">
        <v>10473996</v>
      </c>
      <c r="F6" s="24">
        <v>7805383</v>
      </c>
      <c r="G6" s="24">
        <v>1767898</v>
      </c>
      <c r="H6" s="24">
        <v>425367</v>
      </c>
      <c r="I6" s="24">
        <v>384312</v>
      </c>
      <c r="J6" s="24">
        <v>2577577</v>
      </c>
      <c r="K6" s="24">
        <v>311911</v>
      </c>
      <c r="L6" s="24">
        <v>346800</v>
      </c>
      <c r="M6" s="24">
        <v>303762</v>
      </c>
      <c r="N6" s="24">
        <v>962473</v>
      </c>
      <c r="O6" s="24">
        <v>1459715</v>
      </c>
      <c r="P6" s="24">
        <v>728984</v>
      </c>
      <c r="Q6" s="24">
        <v>1455869</v>
      </c>
      <c r="R6" s="24">
        <v>3644568</v>
      </c>
      <c r="S6" s="24"/>
      <c r="T6" s="24"/>
      <c r="U6" s="24"/>
      <c r="V6" s="24"/>
      <c r="W6" s="24">
        <v>7184618</v>
      </c>
      <c r="X6" s="24">
        <v>6440952</v>
      </c>
      <c r="Y6" s="24">
        <v>743666</v>
      </c>
      <c r="Z6" s="6">
        <v>11.55</v>
      </c>
      <c r="AA6" s="22">
        <v>7805383</v>
      </c>
    </row>
    <row r="7" spans="1:27" ht="12.75">
      <c r="A7" s="5" t="s">
        <v>33</v>
      </c>
      <c r="B7" s="3"/>
      <c r="C7" s="25">
        <v>422097193</v>
      </c>
      <c r="D7" s="25"/>
      <c r="E7" s="26">
        <v>454656643</v>
      </c>
      <c r="F7" s="27">
        <v>494491936</v>
      </c>
      <c r="G7" s="27">
        <v>78952051</v>
      </c>
      <c r="H7" s="27">
        <v>21066481</v>
      </c>
      <c r="I7" s="27">
        <v>32163040</v>
      </c>
      <c r="J7" s="27">
        <v>132181572</v>
      </c>
      <c r="K7" s="27">
        <v>33922939</v>
      </c>
      <c r="L7" s="27">
        <v>33666635</v>
      </c>
      <c r="M7" s="27">
        <v>33167301</v>
      </c>
      <c r="N7" s="27">
        <v>100756875</v>
      </c>
      <c r="O7" s="27">
        <v>58272614</v>
      </c>
      <c r="P7" s="27">
        <v>55152259</v>
      </c>
      <c r="Q7" s="27">
        <v>55757593</v>
      </c>
      <c r="R7" s="27">
        <v>169182466</v>
      </c>
      <c r="S7" s="27"/>
      <c r="T7" s="27"/>
      <c r="U7" s="27"/>
      <c r="V7" s="27"/>
      <c r="W7" s="27">
        <v>402120913</v>
      </c>
      <c r="X7" s="27">
        <v>367344500</v>
      </c>
      <c r="Y7" s="27">
        <v>34776413</v>
      </c>
      <c r="Z7" s="7">
        <v>9.47</v>
      </c>
      <c r="AA7" s="25">
        <v>494491936</v>
      </c>
    </row>
    <row r="8" spans="1:27" ht="12.75">
      <c r="A8" s="5" t="s">
        <v>34</v>
      </c>
      <c r="B8" s="3"/>
      <c r="C8" s="22"/>
      <c r="D8" s="22"/>
      <c r="E8" s="23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6"/>
      <c r="AA8" s="22"/>
    </row>
    <row r="9" spans="1:27" ht="12.75">
      <c r="A9" s="2" t="s">
        <v>35</v>
      </c>
      <c r="B9" s="3"/>
      <c r="C9" s="19">
        <f aca="true" t="shared" si="1" ref="C9:Y9">SUM(C10:C14)</f>
        <v>53759221</v>
      </c>
      <c r="D9" s="19">
        <f>SUM(D10:D14)</f>
        <v>0</v>
      </c>
      <c r="E9" s="20">
        <f t="shared" si="1"/>
        <v>36415400</v>
      </c>
      <c r="F9" s="21">
        <f t="shared" si="1"/>
        <v>141959003</v>
      </c>
      <c r="G9" s="21">
        <f t="shared" si="1"/>
        <v>815481</v>
      </c>
      <c r="H9" s="21">
        <f t="shared" si="1"/>
        <v>3274852</v>
      </c>
      <c r="I9" s="21">
        <f t="shared" si="1"/>
        <v>6153215</v>
      </c>
      <c r="J9" s="21">
        <f t="shared" si="1"/>
        <v>10243548</v>
      </c>
      <c r="K9" s="21">
        <f t="shared" si="1"/>
        <v>14566254</v>
      </c>
      <c r="L9" s="21">
        <f t="shared" si="1"/>
        <v>11569387</v>
      </c>
      <c r="M9" s="21">
        <f t="shared" si="1"/>
        <v>2703288</v>
      </c>
      <c r="N9" s="21">
        <f t="shared" si="1"/>
        <v>28838929</v>
      </c>
      <c r="O9" s="21">
        <f t="shared" si="1"/>
        <v>23613677</v>
      </c>
      <c r="P9" s="21">
        <f t="shared" si="1"/>
        <v>12105900</v>
      </c>
      <c r="Q9" s="21">
        <f t="shared" si="1"/>
        <v>12846818</v>
      </c>
      <c r="R9" s="21">
        <f t="shared" si="1"/>
        <v>48566395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87648872</v>
      </c>
      <c r="X9" s="21">
        <f t="shared" si="1"/>
        <v>124106402</v>
      </c>
      <c r="Y9" s="21">
        <f t="shared" si="1"/>
        <v>-36457530</v>
      </c>
      <c r="Z9" s="4">
        <f>+IF(X9&lt;&gt;0,+(Y9/X9)*100,0)</f>
        <v>-29.376026870878103</v>
      </c>
      <c r="AA9" s="19">
        <f>SUM(AA10:AA14)</f>
        <v>141959003</v>
      </c>
    </row>
    <row r="10" spans="1:27" ht="12.75">
      <c r="A10" s="5" t="s">
        <v>36</v>
      </c>
      <c r="B10" s="3"/>
      <c r="C10" s="22">
        <v>31040523</v>
      </c>
      <c r="D10" s="22"/>
      <c r="E10" s="23">
        <v>9660930</v>
      </c>
      <c r="F10" s="24">
        <v>8835315</v>
      </c>
      <c r="G10" s="24">
        <v>261836</v>
      </c>
      <c r="H10" s="24">
        <v>1175180</v>
      </c>
      <c r="I10" s="24">
        <v>571753</v>
      </c>
      <c r="J10" s="24">
        <v>2008769</v>
      </c>
      <c r="K10" s="24">
        <v>715244</v>
      </c>
      <c r="L10" s="24">
        <v>636029</v>
      </c>
      <c r="M10" s="24">
        <v>677406</v>
      </c>
      <c r="N10" s="24">
        <v>2028679</v>
      </c>
      <c r="O10" s="24">
        <v>1295524</v>
      </c>
      <c r="P10" s="24">
        <v>1464345</v>
      </c>
      <c r="Q10" s="24">
        <v>1627511</v>
      </c>
      <c r="R10" s="24">
        <v>4387380</v>
      </c>
      <c r="S10" s="24"/>
      <c r="T10" s="24"/>
      <c r="U10" s="24"/>
      <c r="V10" s="24"/>
      <c r="W10" s="24">
        <v>8424828</v>
      </c>
      <c r="X10" s="24">
        <v>6931645</v>
      </c>
      <c r="Y10" s="24">
        <v>1493183</v>
      </c>
      <c r="Z10" s="6">
        <v>21.54</v>
      </c>
      <c r="AA10" s="22">
        <v>8835315</v>
      </c>
    </row>
    <row r="11" spans="1:27" ht="12.75">
      <c r="A11" s="5" t="s">
        <v>37</v>
      </c>
      <c r="B11" s="3"/>
      <c r="C11" s="22">
        <v>1219889</v>
      </c>
      <c r="D11" s="22"/>
      <c r="E11" s="23">
        <v>732991</v>
      </c>
      <c r="F11" s="24">
        <v>707432</v>
      </c>
      <c r="G11" s="24">
        <v>17011</v>
      </c>
      <c r="H11" s="24">
        <v>4209</v>
      </c>
      <c r="I11" s="24">
        <v>33475</v>
      </c>
      <c r="J11" s="24">
        <v>54695</v>
      </c>
      <c r="K11" s="24">
        <v>77742</v>
      </c>
      <c r="L11" s="24">
        <v>57133</v>
      </c>
      <c r="M11" s="24">
        <v>39254</v>
      </c>
      <c r="N11" s="24">
        <v>174129</v>
      </c>
      <c r="O11" s="24">
        <v>160098</v>
      </c>
      <c r="P11" s="24">
        <v>9300</v>
      </c>
      <c r="Q11" s="24">
        <v>8582</v>
      </c>
      <c r="R11" s="24">
        <v>177980</v>
      </c>
      <c r="S11" s="24"/>
      <c r="T11" s="24"/>
      <c r="U11" s="24"/>
      <c r="V11" s="24"/>
      <c r="W11" s="24">
        <v>406804</v>
      </c>
      <c r="X11" s="24">
        <v>665294</v>
      </c>
      <c r="Y11" s="24">
        <v>-258490</v>
      </c>
      <c r="Z11" s="6">
        <v>-38.85</v>
      </c>
      <c r="AA11" s="22">
        <v>707432</v>
      </c>
    </row>
    <row r="12" spans="1:27" ht="12.75">
      <c r="A12" s="5" t="s">
        <v>38</v>
      </c>
      <c r="B12" s="3"/>
      <c r="C12" s="22">
        <v>9516043</v>
      </c>
      <c r="D12" s="22"/>
      <c r="E12" s="23">
        <v>11028990</v>
      </c>
      <c r="F12" s="24">
        <v>13501374</v>
      </c>
      <c r="G12" s="24">
        <v>143665</v>
      </c>
      <c r="H12" s="24">
        <v>817314</v>
      </c>
      <c r="I12" s="24">
        <v>566880</v>
      </c>
      <c r="J12" s="24">
        <v>1527859</v>
      </c>
      <c r="K12" s="24">
        <v>2024199</v>
      </c>
      <c r="L12" s="24">
        <v>2087453</v>
      </c>
      <c r="M12" s="24">
        <v>1369269</v>
      </c>
      <c r="N12" s="24">
        <v>5480921</v>
      </c>
      <c r="O12" s="24">
        <v>889849</v>
      </c>
      <c r="P12" s="24">
        <v>1028715</v>
      </c>
      <c r="Q12" s="24">
        <v>905517</v>
      </c>
      <c r="R12" s="24">
        <v>2824081</v>
      </c>
      <c r="S12" s="24"/>
      <c r="T12" s="24"/>
      <c r="U12" s="24"/>
      <c r="V12" s="24"/>
      <c r="W12" s="24">
        <v>9832861</v>
      </c>
      <c r="X12" s="24">
        <v>8851016</v>
      </c>
      <c r="Y12" s="24">
        <v>981845</v>
      </c>
      <c r="Z12" s="6">
        <v>11.09</v>
      </c>
      <c r="AA12" s="22">
        <v>13501374</v>
      </c>
    </row>
    <row r="13" spans="1:27" ht="12.75">
      <c r="A13" s="5" t="s">
        <v>39</v>
      </c>
      <c r="B13" s="3"/>
      <c r="C13" s="22">
        <v>11955337</v>
      </c>
      <c r="D13" s="22"/>
      <c r="E13" s="23">
        <v>14917399</v>
      </c>
      <c r="F13" s="24">
        <v>118857141</v>
      </c>
      <c r="G13" s="24">
        <v>365477</v>
      </c>
      <c r="H13" s="24">
        <v>1278149</v>
      </c>
      <c r="I13" s="24">
        <v>4978007</v>
      </c>
      <c r="J13" s="24">
        <v>6621633</v>
      </c>
      <c r="K13" s="24">
        <v>11750744</v>
      </c>
      <c r="L13" s="24">
        <v>8787132</v>
      </c>
      <c r="M13" s="24">
        <v>616659</v>
      </c>
      <c r="N13" s="24">
        <v>21154535</v>
      </c>
      <c r="O13" s="24">
        <v>21265976</v>
      </c>
      <c r="P13" s="24">
        <v>9602145</v>
      </c>
      <c r="Q13" s="24">
        <v>10303338</v>
      </c>
      <c r="R13" s="24">
        <v>41171459</v>
      </c>
      <c r="S13" s="24"/>
      <c r="T13" s="24"/>
      <c r="U13" s="24"/>
      <c r="V13" s="24"/>
      <c r="W13" s="24">
        <v>68947627</v>
      </c>
      <c r="X13" s="24">
        <v>107595261</v>
      </c>
      <c r="Y13" s="24">
        <v>-38647634</v>
      </c>
      <c r="Z13" s="6">
        <v>-35.92</v>
      </c>
      <c r="AA13" s="22">
        <v>118857141</v>
      </c>
    </row>
    <row r="14" spans="1:27" ht="12.75">
      <c r="A14" s="5" t="s">
        <v>40</v>
      </c>
      <c r="B14" s="3"/>
      <c r="C14" s="25">
        <v>27429</v>
      </c>
      <c r="D14" s="25"/>
      <c r="E14" s="26">
        <v>75090</v>
      </c>
      <c r="F14" s="27">
        <v>57741</v>
      </c>
      <c r="G14" s="27">
        <v>27492</v>
      </c>
      <c r="H14" s="27"/>
      <c r="I14" s="27">
        <v>3100</v>
      </c>
      <c r="J14" s="27">
        <v>30592</v>
      </c>
      <c r="K14" s="27">
        <v>-1675</v>
      </c>
      <c r="L14" s="27">
        <v>1640</v>
      </c>
      <c r="M14" s="27">
        <v>700</v>
      </c>
      <c r="N14" s="27">
        <v>665</v>
      </c>
      <c r="O14" s="27">
        <v>2230</v>
      </c>
      <c r="P14" s="27">
        <v>1395</v>
      </c>
      <c r="Q14" s="27">
        <v>1870</v>
      </c>
      <c r="R14" s="27">
        <v>5495</v>
      </c>
      <c r="S14" s="27"/>
      <c r="T14" s="27"/>
      <c r="U14" s="27"/>
      <c r="V14" s="27"/>
      <c r="W14" s="27">
        <v>36752</v>
      </c>
      <c r="X14" s="27">
        <v>63186</v>
      </c>
      <c r="Y14" s="27">
        <v>-26434</v>
      </c>
      <c r="Z14" s="7">
        <v>-41.84</v>
      </c>
      <c r="AA14" s="25">
        <v>57741</v>
      </c>
    </row>
    <row r="15" spans="1:27" ht="12.75">
      <c r="A15" s="2" t="s">
        <v>41</v>
      </c>
      <c r="B15" s="8"/>
      <c r="C15" s="19">
        <f aca="true" t="shared" si="2" ref="C15:Y15">SUM(C16:C18)</f>
        <v>79127646</v>
      </c>
      <c r="D15" s="19">
        <f>SUM(D16:D18)</f>
        <v>0</v>
      </c>
      <c r="E15" s="20">
        <f t="shared" si="2"/>
        <v>37978684</v>
      </c>
      <c r="F15" s="21">
        <f t="shared" si="2"/>
        <v>48798462</v>
      </c>
      <c r="G15" s="21">
        <f t="shared" si="2"/>
        <v>5966357</v>
      </c>
      <c r="H15" s="21">
        <f t="shared" si="2"/>
        <v>5840045</v>
      </c>
      <c r="I15" s="21">
        <f t="shared" si="2"/>
        <v>15519405</v>
      </c>
      <c r="J15" s="21">
        <f t="shared" si="2"/>
        <v>27325807</v>
      </c>
      <c r="K15" s="21">
        <f t="shared" si="2"/>
        <v>9114744</v>
      </c>
      <c r="L15" s="21">
        <f t="shared" si="2"/>
        <v>7665236</v>
      </c>
      <c r="M15" s="21">
        <f t="shared" si="2"/>
        <v>97651</v>
      </c>
      <c r="N15" s="21">
        <f t="shared" si="2"/>
        <v>16877631</v>
      </c>
      <c r="O15" s="21">
        <f t="shared" si="2"/>
        <v>6430087</v>
      </c>
      <c r="P15" s="21">
        <f t="shared" si="2"/>
        <v>2395339</v>
      </c>
      <c r="Q15" s="21">
        <f t="shared" si="2"/>
        <v>6747025</v>
      </c>
      <c r="R15" s="21">
        <f t="shared" si="2"/>
        <v>15572451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59775889</v>
      </c>
      <c r="X15" s="21">
        <f t="shared" si="2"/>
        <v>34642321</v>
      </c>
      <c r="Y15" s="21">
        <f t="shared" si="2"/>
        <v>25133568</v>
      </c>
      <c r="Z15" s="4">
        <f>+IF(X15&lt;&gt;0,+(Y15/X15)*100,0)</f>
        <v>72.55162839695411</v>
      </c>
      <c r="AA15" s="19">
        <f>SUM(AA16:AA18)</f>
        <v>48798462</v>
      </c>
    </row>
    <row r="16" spans="1:27" ht="12.75">
      <c r="A16" s="5" t="s">
        <v>42</v>
      </c>
      <c r="B16" s="3"/>
      <c r="C16" s="22">
        <v>75928646</v>
      </c>
      <c r="D16" s="22"/>
      <c r="E16" s="23">
        <v>14995684</v>
      </c>
      <c r="F16" s="24">
        <v>45700462</v>
      </c>
      <c r="G16" s="24">
        <v>358194</v>
      </c>
      <c r="H16" s="24">
        <v>368764</v>
      </c>
      <c r="I16" s="24">
        <v>478291</v>
      </c>
      <c r="J16" s="24">
        <v>1205249</v>
      </c>
      <c r="K16" s="24">
        <v>3897596</v>
      </c>
      <c r="L16" s="24">
        <v>7665236</v>
      </c>
      <c r="M16" s="24">
        <v>97651</v>
      </c>
      <c r="N16" s="24">
        <v>11660483</v>
      </c>
      <c r="O16" s="24">
        <v>6430087</v>
      </c>
      <c r="P16" s="24">
        <v>2152077</v>
      </c>
      <c r="Q16" s="24">
        <v>4443042</v>
      </c>
      <c r="R16" s="24">
        <v>13025206</v>
      </c>
      <c r="S16" s="24"/>
      <c r="T16" s="24"/>
      <c r="U16" s="24"/>
      <c r="V16" s="24"/>
      <c r="W16" s="24">
        <v>25890938</v>
      </c>
      <c r="X16" s="24">
        <v>33403121</v>
      </c>
      <c r="Y16" s="24">
        <v>-7512183</v>
      </c>
      <c r="Z16" s="6">
        <v>-22.49</v>
      </c>
      <c r="AA16" s="22">
        <v>45700462</v>
      </c>
    </row>
    <row r="17" spans="1:27" ht="12.75">
      <c r="A17" s="5" t="s">
        <v>43</v>
      </c>
      <c r="B17" s="3"/>
      <c r="C17" s="22">
        <v>3199000</v>
      </c>
      <c r="D17" s="22"/>
      <c r="E17" s="23">
        <v>22983000</v>
      </c>
      <c r="F17" s="24">
        <v>3098000</v>
      </c>
      <c r="G17" s="24">
        <v>5608163</v>
      </c>
      <c r="H17" s="24">
        <v>5471281</v>
      </c>
      <c r="I17" s="24">
        <v>15041114</v>
      </c>
      <c r="J17" s="24">
        <v>26120558</v>
      </c>
      <c r="K17" s="24">
        <v>5217148</v>
      </c>
      <c r="L17" s="24"/>
      <c r="M17" s="24"/>
      <c r="N17" s="24">
        <v>5217148</v>
      </c>
      <c r="O17" s="24"/>
      <c r="P17" s="24">
        <v>243262</v>
      </c>
      <c r="Q17" s="24">
        <v>2303983</v>
      </c>
      <c r="R17" s="24">
        <v>2547245</v>
      </c>
      <c r="S17" s="24"/>
      <c r="T17" s="24"/>
      <c r="U17" s="24"/>
      <c r="V17" s="24"/>
      <c r="W17" s="24">
        <v>33884951</v>
      </c>
      <c r="X17" s="24">
        <v>1239200</v>
      </c>
      <c r="Y17" s="24">
        <v>32645751</v>
      </c>
      <c r="Z17" s="6">
        <v>2634.42</v>
      </c>
      <c r="AA17" s="22">
        <v>3098000</v>
      </c>
    </row>
    <row r="18" spans="1:27" ht="12.75">
      <c r="A18" s="5" t="s">
        <v>44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/>
      <c r="AA18" s="22"/>
    </row>
    <row r="19" spans="1:27" ht="12.75">
      <c r="A19" s="2" t="s">
        <v>45</v>
      </c>
      <c r="B19" s="8"/>
      <c r="C19" s="19">
        <f aca="true" t="shared" si="3" ref="C19:Y19">SUM(C20:C23)</f>
        <v>1303067005</v>
      </c>
      <c r="D19" s="19">
        <f>SUM(D20:D23)</f>
        <v>0</v>
      </c>
      <c r="E19" s="20">
        <f t="shared" si="3"/>
        <v>1490954000</v>
      </c>
      <c r="F19" s="21">
        <f t="shared" si="3"/>
        <v>1311635405</v>
      </c>
      <c r="G19" s="21">
        <f t="shared" si="3"/>
        <v>208067839</v>
      </c>
      <c r="H19" s="21">
        <f t="shared" si="3"/>
        <v>96594248</v>
      </c>
      <c r="I19" s="21">
        <f t="shared" si="3"/>
        <v>91435561</v>
      </c>
      <c r="J19" s="21">
        <f t="shared" si="3"/>
        <v>396097648</v>
      </c>
      <c r="K19" s="21">
        <f t="shared" si="3"/>
        <v>77664398</v>
      </c>
      <c r="L19" s="21">
        <f t="shared" si="3"/>
        <v>77778802</v>
      </c>
      <c r="M19" s="21">
        <f t="shared" si="3"/>
        <v>76906878</v>
      </c>
      <c r="N19" s="21">
        <f t="shared" si="3"/>
        <v>232350078</v>
      </c>
      <c r="O19" s="21">
        <f t="shared" si="3"/>
        <v>168544988</v>
      </c>
      <c r="P19" s="21">
        <f t="shared" si="3"/>
        <v>86991250</v>
      </c>
      <c r="Q19" s="21">
        <f t="shared" si="3"/>
        <v>157928591</v>
      </c>
      <c r="R19" s="21">
        <f t="shared" si="3"/>
        <v>413464829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1041912555</v>
      </c>
      <c r="X19" s="21">
        <f t="shared" si="3"/>
        <v>1113560077</v>
      </c>
      <c r="Y19" s="21">
        <f t="shared" si="3"/>
        <v>-71647522</v>
      </c>
      <c r="Z19" s="4">
        <f>+IF(X19&lt;&gt;0,+(Y19/X19)*100,0)</f>
        <v>-6.434095787002608</v>
      </c>
      <c r="AA19" s="19">
        <f>SUM(AA20:AA23)</f>
        <v>1311635405</v>
      </c>
    </row>
    <row r="20" spans="1:27" ht="12.75">
      <c r="A20" s="5" t="s">
        <v>46</v>
      </c>
      <c r="B20" s="3"/>
      <c r="C20" s="22">
        <v>687786768</v>
      </c>
      <c r="D20" s="22"/>
      <c r="E20" s="23">
        <v>896765982</v>
      </c>
      <c r="F20" s="24">
        <v>680338185</v>
      </c>
      <c r="G20" s="24">
        <v>87554921</v>
      </c>
      <c r="H20" s="24">
        <v>62914063</v>
      </c>
      <c r="I20" s="24">
        <v>57129336</v>
      </c>
      <c r="J20" s="24">
        <v>207598320</v>
      </c>
      <c r="K20" s="24">
        <v>48910401</v>
      </c>
      <c r="L20" s="24">
        <v>49333693</v>
      </c>
      <c r="M20" s="24">
        <v>46615508</v>
      </c>
      <c r="N20" s="24">
        <v>144859602</v>
      </c>
      <c r="O20" s="24">
        <v>69063731</v>
      </c>
      <c r="P20" s="24">
        <v>45712064</v>
      </c>
      <c r="Q20" s="24">
        <v>63103793</v>
      </c>
      <c r="R20" s="24">
        <v>177879588</v>
      </c>
      <c r="S20" s="24"/>
      <c r="T20" s="24"/>
      <c r="U20" s="24"/>
      <c r="V20" s="24"/>
      <c r="W20" s="24">
        <v>530337510</v>
      </c>
      <c r="X20" s="24">
        <v>679009605</v>
      </c>
      <c r="Y20" s="24">
        <v>-148672095</v>
      </c>
      <c r="Z20" s="6">
        <v>-21.9</v>
      </c>
      <c r="AA20" s="22">
        <v>680338185</v>
      </c>
    </row>
    <row r="21" spans="1:27" ht="12.75">
      <c r="A21" s="5" t="s">
        <v>47</v>
      </c>
      <c r="B21" s="3"/>
      <c r="C21" s="22">
        <v>292596140</v>
      </c>
      <c r="D21" s="22"/>
      <c r="E21" s="23">
        <v>261878560</v>
      </c>
      <c r="F21" s="24">
        <v>278592054</v>
      </c>
      <c r="G21" s="24">
        <v>45699309</v>
      </c>
      <c r="H21" s="24">
        <v>15089584</v>
      </c>
      <c r="I21" s="24">
        <v>15525945</v>
      </c>
      <c r="J21" s="24">
        <v>76314838</v>
      </c>
      <c r="K21" s="24">
        <v>14847512</v>
      </c>
      <c r="L21" s="24">
        <v>16761950</v>
      </c>
      <c r="M21" s="24">
        <v>14809072</v>
      </c>
      <c r="N21" s="24">
        <v>46418534</v>
      </c>
      <c r="O21" s="24">
        <v>41305672</v>
      </c>
      <c r="P21" s="24">
        <v>22816021</v>
      </c>
      <c r="Q21" s="24">
        <v>28248550</v>
      </c>
      <c r="R21" s="24">
        <v>92370243</v>
      </c>
      <c r="S21" s="24"/>
      <c r="T21" s="24"/>
      <c r="U21" s="24"/>
      <c r="V21" s="24"/>
      <c r="W21" s="24">
        <v>215103615</v>
      </c>
      <c r="X21" s="24">
        <v>205266616</v>
      </c>
      <c r="Y21" s="24">
        <v>9836999</v>
      </c>
      <c r="Z21" s="6">
        <v>4.79</v>
      </c>
      <c r="AA21" s="22">
        <v>278592054</v>
      </c>
    </row>
    <row r="22" spans="1:27" ht="12.75">
      <c r="A22" s="5" t="s">
        <v>48</v>
      </c>
      <c r="B22" s="3"/>
      <c r="C22" s="25">
        <v>200995983</v>
      </c>
      <c r="D22" s="25"/>
      <c r="E22" s="26">
        <v>211819257</v>
      </c>
      <c r="F22" s="27">
        <v>232705054</v>
      </c>
      <c r="G22" s="27">
        <v>51089278</v>
      </c>
      <c r="H22" s="27">
        <v>10089722</v>
      </c>
      <c r="I22" s="27">
        <v>10147273</v>
      </c>
      <c r="J22" s="27">
        <v>71326273</v>
      </c>
      <c r="K22" s="27">
        <v>8919436</v>
      </c>
      <c r="L22" s="27">
        <v>8984150</v>
      </c>
      <c r="M22" s="27">
        <v>8930951</v>
      </c>
      <c r="N22" s="27">
        <v>26834537</v>
      </c>
      <c r="O22" s="27">
        <v>40265790</v>
      </c>
      <c r="P22" s="27">
        <v>11126609</v>
      </c>
      <c r="Q22" s="27">
        <v>50559562</v>
      </c>
      <c r="R22" s="27">
        <v>101951961</v>
      </c>
      <c r="S22" s="27"/>
      <c r="T22" s="27"/>
      <c r="U22" s="27"/>
      <c r="V22" s="27"/>
      <c r="W22" s="27">
        <v>200112771</v>
      </c>
      <c r="X22" s="27">
        <v>144589200</v>
      </c>
      <c r="Y22" s="27">
        <v>55523571</v>
      </c>
      <c r="Z22" s="7">
        <v>38.4</v>
      </c>
      <c r="AA22" s="25">
        <v>232705054</v>
      </c>
    </row>
    <row r="23" spans="1:27" ht="12.75">
      <c r="A23" s="5" t="s">
        <v>49</v>
      </c>
      <c r="B23" s="3"/>
      <c r="C23" s="22">
        <v>121688114</v>
      </c>
      <c r="D23" s="22"/>
      <c r="E23" s="23">
        <v>120490201</v>
      </c>
      <c r="F23" s="24">
        <v>120000112</v>
      </c>
      <c r="G23" s="24">
        <v>23724331</v>
      </c>
      <c r="H23" s="24">
        <v>8500879</v>
      </c>
      <c r="I23" s="24">
        <v>8633007</v>
      </c>
      <c r="J23" s="24">
        <v>40858217</v>
      </c>
      <c r="K23" s="24">
        <v>4987049</v>
      </c>
      <c r="L23" s="24">
        <v>2699009</v>
      </c>
      <c r="M23" s="24">
        <v>6551347</v>
      </c>
      <c r="N23" s="24">
        <v>14237405</v>
      </c>
      <c r="O23" s="24">
        <v>17909795</v>
      </c>
      <c r="P23" s="24">
        <v>7336556</v>
      </c>
      <c r="Q23" s="24">
        <v>16016686</v>
      </c>
      <c r="R23" s="24">
        <v>41263037</v>
      </c>
      <c r="S23" s="24"/>
      <c r="T23" s="24"/>
      <c r="U23" s="24"/>
      <c r="V23" s="24"/>
      <c r="W23" s="24">
        <v>96358659</v>
      </c>
      <c r="X23" s="24">
        <v>84694656</v>
      </c>
      <c r="Y23" s="24">
        <v>11664003</v>
      </c>
      <c r="Z23" s="6">
        <v>13.77</v>
      </c>
      <c r="AA23" s="22">
        <v>120000112</v>
      </c>
    </row>
    <row r="24" spans="1:27" ht="12.75">
      <c r="A24" s="2" t="s">
        <v>50</v>
      </c>
      <c r="B24" s="8" t="s">
        <v>51</v>
      </c>
      <c r="C24" s="19">
        <v>144044</v>
      </c>
      <c r="D24" s="19"/>
      <c r="E24" s="20">
        <v>174370</v>
      </c>
      <c r="F24" s="21">
        <v>158712</v>
      </c>
      <c r="G24" s="21">
        <v>13505</v>
      </c>
      <c r="H24" s="21">
        <v>13673</v>
      </c>
      <c r="I24" s="21">
        <v>11334</v>
      </c>
      <c r="J24" s="21">
        <v>38512</v>
      </c>
      <c r="K24" s="21">
        <v>13455</v>
      </c>
      <c r="L24" s="21">
        <v>13539</v>
      </c>
      <c r="M24" s="21">
        <v>13539</v>
      </c>
      <c r="N24" s="21">
        <v>40533</v>
      </c>
      <c r="O24" s="21">
        <v>13539</v>
      </c>
      <c r="P24" s="21">
        <v>13539</v>
      </c>
      <c r="Q24" s="21">
        <v>13623</v>
      </c>
      <c r="R24" s="21">
        <v>40701</v>
      </c>
      <c r="S24" s="21"/>
      <c r="T24" s="21"/>
      <c r="U24" s="21"/>
      <c r="V24" s="21"/>
      <c r="W24" s="21">
        <v>119746</v>
      </c>
      <c r="X24" s="21">
        <v>123309</v>
      </c>
      <c r="Y24" s="21">
        <v>-3563</v>
      </c>
      <c r="Z24" s="4">
        <v>-2.89</v>
      </c>
      <c r="AA24" s="19">
        <v>158712</v>
      </c>
    </row>
    <row r="25" spans="1:27" ht="12.75">
      <c r="A25" s="9" t="s">
        <v>52</v>
      </c>
      <c r="B25" s="10" t="s">
        <v>53</v>
      </c>
      <c r="C25" s="40">
        <f aca="true" t="shared" si="4" ref="C25:Y25">+C5+C9+C15+C19+C24</f>
        <v>1892573591</v>
      </c>
      <c r="D25" s="40">
        <f>+D5+D9+D15+D19+D24</f>
        <v>0</v>
      </c>
      <c r="E25" s="41">
        <f t="shared" si="4"/>
        <v>2030653093</v>
      </c>
      <c r="F25" s="42">
        <f t="shared" si="4"/>
        <v>2004848901</v>
      </c>
      <c r="G25" s="42">
        <f t="shared" si="4"/>
        <v>295583131</v>
      </c>
      <c r="H25" s="42">
        <f t="shared" si="4"/>
        <v>127214666</v>
      </c>
      <c r="I25" s="42">
        <f t="shared" si="4"/>
        <v>145666867</v>
      </c>
      <c r="J25" s="42">
        <f t="shared" si="4"/>
        <v>568464664</v>
      </c>
      <c r="K25" s="42">
        <f t="shared" si="4"/>
        <v>135593701</v>
      </c>
      <c r="L25" s="42">
        <f t="shared" si="4"/>
        <v>131040399</v>
      </c>
      <c r="M25" s="42">
        <f t="shared" si="4"/>
        <v>113192419</v>
      </c>
      <c r="N25" s="42">
        <f t="shared" si="4"/>
        <v>379826519</v>
      </c>
      <c r="O25" s="42">
        <f t="shared" si="4"/>
        <v>258334620</v>
      </c>
      <c r="P25" s="42">
        <f t="shared" si="4"/>
        <v>157387271</v>
      </c>
      <c r="Q25" s="42">
        <f t="shared" si="4"/>
        <v>234749519</v>
      </c>
      <c r="R25" s="42">
        <f t="shared" si="4"/>
        <v>650471410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1598762593</v>
      </c>
      <c r="X25" s="42">
        <f t="shared" si="4"/>
        <v>1646217561</v>
      </c>
      <c r="Y25" s="42">
        <f t="shared" si="4"/>
        <v>-47454968</v>
      </c>
      <c r="Z25" s="43">
        <f>+IF(X25&lt;&gt;0,+(Y25/X25)*100,0)</f>
        <v>-2.8826668554776766</v>
      </c>
      <c r="AA25" s="40">
        <f>+AA5+AA9+AA15+AA19+AA24</f>
        <v>2004848901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2.75">
      <c r="A27" s="12" t="s">
        <v>54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2.75">
      <c r="A28" s="2" t="s">
        <v>31</v>
      </c>
      <c r="B28" s="3"/>
      <c r="C28" s="19">
        <f aca="true" t="shared" si="5" ref="C28:Y28">SUM(C29:C31)</f>
        <v>659770907</v>
      </c>
      <c r="D28" s="19">
        <f>SUM(D29:D31)</f>
        <v>0</v>
      </c>
      <c r="E28" s="20">
        <f t="shared" si="5"/>
        <v>496886370</v>
      </c>
      <c r="F28" s="21">
        <f t="shared" si="5"/>
        <v>486505383</v>
      </c>
      <c r="G28" s="21">
        <f t="shared" si="5"/>
        <v>31671892</v>
      </c>
      <c r="H28" s="21">
        <f t="shared" si="5"/>
        <v>50539059</v>
      </c>
      <c r="I28" s="21">
        <f t="shared" si="5"/>
        <v>35452553</v>
      </c>
      <c r="J28" s="21">
        <f t="shared" si="5"/>
        <v>117663504</v>
      </c>
      <c r="K28" s="21">
        <f t="shared" si="5"/>
        <v>39135626</v>
      </c>
      <c r="L28" s="21">
        <f t="shared" si="5"/>
        <v>32153715</v>
      </c>
      <c r="M28" s="21">
        <f t="shared" si="5"/>
        <v>62123816</v>
      </c>
      <c r="N28" s="21">
        <f t="shared" si="5"/>
        <v>133413157</v>
      </c>
      <c r="O28" s="21">
        <f t="shared" si="5"/>
        <v>41822269</v>
      </c>
      <c r="P28" s="21">
        <f t="shared" si="5"/>
        <v>37598026</v>
      </c>
      <c r="Q28" s="21">
        <f t="shared" si="5"/>
        <v>35148169</v>
      </c>
      <c r="R28" s="21">
        <f t="shared" si="5"/>
        <v>114568464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365645125</v>
      </c>
      <c r="X28" s="21">
        <f t="shared" si="5"/>
        <v>397066115</v>
      </c>
      <c r="Y28" s="21">
        <f t="shared" si="5"/>
        <v>-31420990</v>
      </c>
      <c r="Z28" s="4">
        <f>+IF(X28&lt;&gt;0,+(Y28/X28)*100,0)</f>
        <v>-7.913289201220305</v>
      </c>
      <c r="AA28" s="19">
        <f>SUM(AA29:AA31)</f>
        <v>486505383</v>
      </c>
    </row>
    <row r="29" spans="1:27" ht="12.75">
      <c r="A29" s="5" t="s">
        <v>32</v>
      </c>
      <c r="B29" s="3"/>
      <c r="C29" s="22">
        <v>209340068</v>
      </c>
      <c r="D29" s="22"/>
      <c r="E29" s="23">
        <v>101971755</v>
      </c>
      <c r="F29" s="24">
        <v>94774257</v>
      </c>
      <c r="G29" s="24">
        <v>5443583</v>
      </c>
      <c r="H29" s="24">
        <v>6349899</v>
      </c>
      <c r="I29" s="24">
        <v>5674030</v>
      </c>
      <c r="J29" s="24">
        <v>17467512</v>
      </c>
      <c r="K29" s="24">
        <v>10018625</v>
      </c>
      <c r="L29" s="24">
        <v>6308212</v>
      </c>
      <c r="M29" s="24">
        <v>6897125</v>
      </c>
      <c r="N29" s="24">
        <v>23223962</v>
      </c>
      <c r="O29" s="24">
        <v>5725561</v>
      </c>
      <c r="P29" s="24">
        <v>6095804</v>
      </c>
      <c r="Q29" s="24">
        <v>9689825</v>
      </c>
      <c r="R29" s="24">
        <v>21511190</v>
      </c>
      <c r="S29" s="24"/>
      <c r="T29" s="24"/>
      <c r="U29" s="24"/>
      <c r="V29" s="24"/>
      <c r="W29" s="24">
        <v>62202664</v>
      </c>
      <c r="X29" s="24">
        <v>83521092</v>
      </c>
      <c r="Y29" s="24">
        <v>-21318428</v>
      </c>
      <c r="Z29" s="6">
        <v>-25.52</v>
      </c>
      <c r="AA29" s="22">
        <v>94774257</v>
      </c>
    </row>
    <row r="30" spans="1:27" ht="12.75">
      <c r="A30" s="5" t="s">
        <v>33</v>
      </c>
      <c r="B30" s="3"/>
      <c r="C30" s="25">
        <v>450430839</v>
      </c>
      <c r="D30" s="25"/>
      <c r="E30" s="26">
        <v>394914615</v>
      </c>
      <c r="F30" s="27">
        <v>391731126</v>
      </c>
      <c r="G30" s="27">
        <v>26228309</v>
      </c>
      <c r="H30" s="27">
        <v>44189160</v>
      </c>
      <c r="I30" s="27">
        <v>29778523</v>
      </c>
      <c r="J30" s="27">
        <v>100195992</v>
      </c>
      <c r="K30" s="27">
        <v>29117001</v>
      </c>
      <c r="L30" s="27">
        <v>25845503</v>
      </c>
      <c r="M30" s="27">
        <v>55226691</v>
      </c>
      <c r="N30" s="27">
        <v>110189195</v>
      </c>
      <c r="O30" s="27">
        <v>36096708</v>
      </c>
      <c r="P30" s="27">
        <v>31502222</v>
      </c>
      <c r="Q30" s="27">
        <v>25458344</v>
      </c>
      <c r="R30" s="27">
        <v>93057274</v>
      </c>
      <c r="S30" s="27"/>
      <c r="T30" s="27"/>
      <c r="U30" s="27"/>
      <c r="V30" s="27"/>
      <c r="W30" s="27">
        <v>303442461</v>
      </c>
      <c r="X30" s="27">
        <v>313545023</v>
      </c>
      <c r="Y30" s="27">
        <v>-10102562</v>
      </c>
      <c r="Z30" s="7">
        <v>-3.22</v>
      </c>
      <c r="AA30" s="25">
        <v>391731126</v>
      </c>
    </row>
    <row r="31" spans="1:27" ht="12.75">
      <c r="A31" s="5" t="s">
        <v>34</v>
      </c>
      <c r="B31" s="3"/>
      <c r="C31" s="22"/>
      <c r="D31" s="22"/>
      <c r="E31" s="23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6"/>
      <c r="AA31" s="22"/>
    </row>
    <row r="32" spans="1:27" ht="12.75">
      <c r="A32" s="2" t="s">
        <v>35</v>
      </c>
      <c r="B32" s="3"/>
      <c r="C32" s="19">
        <f aca="true" t="shared" si="6" ref="C32:Y32">SUM(C33:C37)</f>
        <v>209529765</v>
      </c>
      <c r="D32" s="19">
        <f>SUM(D33:D37)</f>
        <v>0</v>
      </c>
      <c r="E32" s="20">
        <f t="shared" si="6"/>
        <v>215617611</v>
      </c>
      <c r="F32" s="21">
        <f t="shared" si="6"/>
        <v>324196030</v>
      </c>
      <c r="G32" s="21">
        <f t="shared" si="6"/>
        <v>15181213</v>
      </c>
      <c r="H32" s="21">
        <f t="shared" si="6"/>
        <v>25607967</v>
      </c>
      <c r="I32" s="21">
        <f t="shared" si="6"/>
        <v>19302897</v>
      </c>
      <c r="J32" s="21">
        <f t="shared" si="6"/>
        <v>60092077</v>
      </c>
      <c r="K32" s="21">
        <f t="shared" si="6"/>
        <v>26314602</v>
      </c>
      <c r="L32" s="21">
        <f t="shared" si="6"/>
        <v>24435644</v>
      </c>
      <c r="M32" s="21">
        <f t="shared" si="6"/>
        <v>36802026</v>
      </c>
      <c r="N32" s="21">
        <f t="shared" si="6"/>
        <v>87552272</v>
      </c>
      <c r="O32" s="21">
        <f t="shared" si="6"/>
        <v>22275187</v>
      </c>
      <c r="P32" s="21">
        <f t="shared" si="6"/>
        <v>17604427</v>
      </c>
      <c r="Q32" s="21">
        <f t="shared" si="6"/>
        <v>24108903</v>
      </c>
      <c r="R32" s="21">
        <f t="shared" si="6"/>
        <v>63988517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211632866</v>
      </c>
      <c r="X32" s="21">
        <f t="shared" si="6"/>
        <v>277883859</v>
      </c>
      <c r="Y32" s="21">
        <f t="shared" si="6"/>
        <v>-66250993</v>
      </c>
      <c r="Z32" s="4">
        <f>+IF(X32&lt;&gt;0,+(Y32/X32)*100,0)</f>
        <v>-23.841252686792437</v>
      </c>
      <c r="AA32" s="19">
        <f>SUM(AA33:AA37)</f>
        <v>324196030</v>
      </c>
    </row>
    <row r="33" spans="1:27" ht="12.75">
      <c r="A33" s="5" t="s">
        <v>36</v>
      </c>
      <c r="B33" s="3"/>
      <c r="C33" s="22">
        <v>29948653</v>
      </c>
      <c r="D33" s="22"/>
      <c r="E33" s="23">
        <v>36812743</v>
      </c>
      <c r="F33" s="24">
        <v>34088127</v>
      </c>
      <c r="G33" s="24">
        <v>1957773</v>
      </c>
      <c r="H33" s="24">
        <v>2710378</v>
      </c>
      <c r="I33" s="24">
        <v>2024574</v>
      </c>
      <c r="J33" s="24">
        <v>6692725</v>
      </c>
      <c r="K33" s="24">
        <v>2138189</v>
      </c>
      <c r="L33" s="24">
        <v>2731436</v>
      </c>
      <c r="M33" s="24">
        <v>2630733</v>
      </c>
      <c r="N33" s="24">
        <v>7500358</v>
      </c>
      <c r="O33" s="24">
        <v>506895</v>
      </c>
      <c r="P33" s="24">
        <v>2554353</v>
      </c>
      <c r="Q33" s="24">
        <v>2463664</v>
      </c>
      <c r="R33" s="24">
        <v>5524912</v>
      </c>
      <c r="S33" s="24"/>
      <c r="T33" s="24"/>
      <c r="U33" s="24"/>
      <c r="V33" s="24"/>
      <c r="W33" s="24">
        <v>19717995</v>
      </c>
      <c r="X33" s="24">
        <v>27531437</v>
      </c>
      <c r="Y33" s="24">
        <v>-7813442</v>
      </c>
      <c r="Z33" s="6">
        <v>-28.38</v>
      </c>
      <c r="AA33" s="22">
        <v>34088127</v>
      </c>
    </row>
    <row r="34" spans="1:27" ht="12.75">
      <c r="A34" s="5" t="s">
        <v>37</v>
      </c>
      <c r="B34" s="3"/>
      <c r="C34" s="22">
        <v>74689721</v>
      </c>
      <c r="D34" s="22"/>
      <c r="E34" s="23">
        <v>79940236</v>
      </c>
      <c r="F34" s="24">
        <v>76225680</v>
      </c>
      <c r="G34" s="24">
        <v>5192302</v>
      </c>
      <c r="H34" s="24">
        <v>5907883</v>
      </c>
      <c r="I34" s="24">
        <v>6215489</v>
      </c>
      <c r="J34" s="24">
        <v>17315674</v>
      </c>
      <c r="K34" s="24">
        <v>6118123</v>
      </c>
      <c r="L34" s="24">
        <v>5369816</v>
      </c>
      <c r="M34" s="24">
        <v>5894209</v>
      </c>
      <c r="N34" s="24">
        <v>17382148</v>
      </c>
      <c r="O34" s="24">
        <v>6606734</v>
      </c>
      <c r="P34" s="24">
        <v>5320351</v>
      </c>
      <c r="Q34" s="24">
        <v>5179591</v>
      </c>
      <c r="R34" s="24">
        <v>17106676</v>
      </c>
      <c r="S34" s="24"/>
      <c r="T34" s="24"/>
      <c r="U34" s="24"/>
      <c r="V34" s="24"/>
      <c r="W34" s="24">
        <v>51804498</v>
      </c>
      <c r="X34" s="24">
        <v>60957566</v>
      </c>
      <c r="Y34" s="24">
        <v>-9153068</v>
      </c>
      <c r="Z34" s="6">
        <v>-15.02</v>
      </c>
      <c r="AA34" s="22">
        <v>76225680</v>
      </c>
    </row>
    <row r="35" spans="1:27" ht="12.75">
      <c r="A35" s="5" t="s">
        <v>38</v>
      </c>
      <c r="B35" s="3"/>
      <c r="C35" s="22">
        <v>74137261</v>
      </c>
      <c r="D35" s="22"/>
      <c r="E35" s="23">
        <v>74366858</v>
      </c>
      <c r="F35" s="24">
        <v>75708970</v>
      </c>
      <c r="G35" s="24">
        <v>6142236</v>
      </c>
      <c r="H35" s="24">
        <v>5752295</v>
      </c>
      <c r="I35" s="24">
        <v>5935757</v>
      </c>
      <c r="J35" s="24">
        <v>17830288</v>
      </c>
      <c r="K35" s="24">
        <v>4683329</v>
      </c>
      <c r="L35" s="24">
        <v>5762604</v>
      </c>
      <c r="M35" s="24">
        <v>5362073</v>
      </c>
      <c r="N35" s="24">
        <v>15808006</v>
      </c>
      <c r="O35" s="24">
        <v>4079611</v>
      </c>
      <c r="P35" s="24">
        <v>3797799</v>
      </c>
      <c r="Q35" s="24">
        <v>4382909</v>
      </c>
      <c r="R35" s="24">
        <v>12260319</v>
      </c>
      <c r="S35" s="24"/>
      <c r="T35" s="24"/>
      <c r="U35" s="24"/>
      <c r="V35" s="24"/>
      <c r="W35" s="24">
        <v>45898613</v>
      </c>
      <c r="X35" s="24">
        <v>56787629</v>
      </c>
      <c r="Y35" s="24">
        <v>-10889016</v>
      </c>
      <c r="Z35" s="6">
        <v>-19.17</v>
      </c>
      <c r="AA35" s="22">
        <v>75708970</v>
      </c>
    </row>
    <row r="36" spans="1:27" ht="12.75">
      <c r="A36" s="5" t="s">
        <v>39</v>
      </c>
      <c r="B36" s="3"/>
      <c r="C36" s="22">
        <v>22553602</v>
      </c>
      <c r="D36" s="22"/>
      <c r="E36" s="23">
        <v>17340506</v>
      </c>
      <c r="F36" s="24">
        <v>131200985</v>
      </c>
      <c r="G36" s="24">
        <v>1307568</v>
      </c>
      <c r="H36" s="24">
        <v>10688537</v>
      </c>
      <c r="I36" s="24">
        <v>4462346</v>
      </c>
      <c r="J36" s="24">
        <v>16458451</v>
      </c>
      <c r="K36" s="24">
        <v>12687659</v>
      </c>
      <c r="L36" s="24">
        <v>9891253</v>
      </c>
      <c r="M36" s="24">
        <v>22237768</v>
      </c>
      <c r="N36" s="24">
        <v>44816680</v>
      </c>
      <c r="O36" s="24">
        <v>10437523</v>
      </c>
      <c r="P36" s="24">
        <v>5211355</v>
      </c>
      <c r="Q36" s="24">
        <v>11438232</v>
      </c>
      <c r="R36" s="24">
        <v>27087110</v>
      </c>
      <c r="S36" s="24"/>
      <c r="T36" s="24"/>
      <c r="U36" s="24"/>
      <c r="V36" s="24"/>
      <c r="W36" s="24">
        <v>88362241</v>
      </c>
      <c r="X36" s="24">
        <v>127239479</v>
      </c>
      <c r="Y36" s="24">
        <v>-38877238</v>
      </c>
      <c r="Z36" s="6">
        <v>-30.55</v>
      </c>
      <c r="AA36" s="22">
        <v>131200985</v>
      </c>
    </row>
    <row r="37" spans="1:27" ht="12.75">
      <c r="A37" s="5" t="s">
        <v>40</v>
      </c>
      <c r="B37" s="3"/>
      <c r="C37" s="25">
        <v>8200528</v>
      </c>
      <c r="D37" s="25"/>
      <c r="E37" s="26">
        <v>7157268</v>
      </c>
      <c r="F37" s="27">
        <v>6972268</v>
      </c>
      <c r="G37" s="27">
        <v>581334</v>
      </c>
      <c r="H37" s="27">
        <v>548874</v>
      </c>
      <c r="I37" s="27">
        <v>664731</v>
      </c>
      <c r="J37" s="27">
        <v>1794939</v>
      </c>
      <c r="K37" s="27">
        <v>687302</v>
      </c>
      <c r="L37" s="27">
        <v>680535</v>
      </c>
      <c r="M37" s="27">
        <v>677243</v>
      </c>
      <c r="N37" s="27">
        <v>2045080</v>
      </c>
      <c r="O37" s="27">
        <v>644424</v>
      </c>
      <c r="P37" s="27">
        <v>720569</v>
      </c>
      <c r="Q37" s="27">
        <v>644507</v>
      </c>
      <c r="R37" s="27">
        <v>2009500</v>
      </c>
      <c r="S37" s="27"/>
      <c r="T37" s="27"/>
      <c r="U37" s="27"/>
      <c r="V37" s="27"/>
      <c r="W37" s="27">
        <v>5849519</v>
      </c>
      <c r="X37" s="27">
        <v>5367748</v>
      </c>
      <c r="Y37" s="27">
        <v>481771</v>
      </c>
      <c r="Z37" s="7">
        <v>8.98</v>
      </c>
      <c r="AA37" s="25">
        <v>6972268</v>
      </c>
    </row>
    <row r="38" spans="1:27" ht="12.75">
      <c r="A38" s="2" t="s">
        <v>41</v>
      </c>
      <c r="B38" s="8"/>
      <c r="C38" s="19">
        <f aca="true" t="shared" si="7" ref="C38:Y38">SUM(C39:C41)</f>
        <v>256157288</v>
      </c>
      <c r="D38" s="19">
        <f>SUM(D39:D41)</f>
        <v>0</v>
      </c>
      <c r="E38" s="20">
        <f t="shared" si="7"/>
        <v>254924542</v>
      </c>
      <c r="F38" s="21">
        <f t="shared" si="7"/>
        <v>330884968</v>
      </c>
      <c r="G38" s="21">
        <f t="shared" si="7"/>
        <v>7495052</v>
      </c>
      <c r="H38" s="21">
        <f t="shared" si="7"/>
        <v>8635847</v>
      </c>
      <c r="I38" s="21">
        <f t="shared" si="7"/>
        <v>8026094</v>
      </c>
      <c r="J38" s="21">
        <f t="shared" si="7"/>
        <v>24156993</v>
      </c>
      <c r="K38" s="21">
        <f t="shared" si="7"/>
        <v>8778665</v>
      </c>
      <c r="L38" s="21">
        <f t="shared" si="7"/>
        <v>7896418</v>
      </c>
      <c r="M38" s="21">
        <f t="shared" si="7"/>
        <v>84899112</v>
      </c>
      <c r="N38" s="21">
        <f t="shared" si="7"/>
        <v>101574195</v>
      </c>
      <c r="O38" s="21">
        <f t="shared" si="7"/>
        <v>25906484</v>
      </c>
      <c r="P38" s="21">
        <f t="shared" si="7"/>
        <v>22168987</v>
      </c>
      <c r="Q38" s="21">
        <f t="shared" si="7"/>
        <v>31092535</v>
      </c>
      <c r="R38" s="21">
        <f t="shared" si="7"/>
        <v>79168006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204899194</v>
      </c>
      <c r="X38" s="21">
        <f t="shared" si="7"/>
        <v>217765551</v>
      </c>
      <c r="Y38" s="21">
        <f t="shared" si="7"/>
        <v>-12866357</v>
      </c>
      <c r="Z38" s="4">
        <f>+IF(X38&lt;&gt;0,+(Y38/X38)*100,0)</f>
        <v>-5.9083527862494645</v>
      </c>
      <c r="AA38" s="19">
        <f>SUM(AA39:AA41)</f>
        <v>330884968</v>
      </c>
    </row>
    <row r="39" spans="1:27" ht="12.75">
      <c r="A39" s="5" t="s">
        <v>42</v>
      </c>
      <c r="B39" s="3"/>
      <c r="C39" s="22">
        <v>82246827</v>
      </c>
      <c r="D39" s="22"/>
      <c r="E39" s="23">
        <v>32526869</v>
      </c>
      <c r="F39" s="24">
        <v>93635109</v>
      </c>
      <c r="G39" s="24">
        <v>2165651</v>
      </c>
      <c r="H39" s="24">
        <v>2311107</v>
      </c>
      <c r="I39" s="24">
        <v>2059315</v>
      </c>
      <c r="J39" s="24">
        <v>6536073</v>
      </c>
      <c r="K39" s="24">
        <v>1811195</v>
      </c>
      <c r="L39" s="24">
        <v>5899052</v>
      </c>
      <c r="M39" s="24">
        <v>6292897</v>
      </c>
      <c r="N39" s="24">
        <v>14003144</v>
      </c>
      <c r="O39" s="24">
        <v>5839317</v>
      </c>
      <c r="P39" s="24">
        <v>6488098</v>
      </c>
      <c r="Q39" s="24">
        <v>13458079</v>
      </c>
      <c r="R39" s="24">
        <v>25785494</v>
      </c>
      <c r="S39" s="24"/>
      <c r="T39" s="24"/>
      <c r="U39" s="24"/>
      <c r="V39" s="24"/>
      <c r="W39" s="24">
        <v>46324711</v>
      </c>
      <c r="X39" s="24">
        <v>74078685</v>
      </c>
      <c r="Y39" s="24">
        <v>-27753974</v>
      </c>
      <c r="Z39" s="6">
        <v>-37.47</v>
      </c>
      <c r="AA39" s="22">
        <v>93635109</v>
      </c>
    </row>
    <row r="40" spans="1:27" ht="12.75">
      <c r="A40" s="5" t="s">
        <v>43</v>
      </c>
      <c r="B40" s="3"/>
      <c r="C40" s="22">
        <v>173901254</v>
      </c>
      <c r="D40" s="22"/>
      <c r="E40" s="23">
        <v>222387673</v>
      </c>
      <c r="F40" s="24">
        <v>237239859</v>
      </c>
      <c r="G40" s="24">
        <v>5329401</v>
      </c>
      <c r="H40" s="24">
        <v>6324740</v>
      </c>
      <c r="I40" s="24">
        <v>5966779</v>
      </c>
      <c r="J40" s="24">
        <v>17620920</v>
      </c>
      <c r="K40" s="24">
        <v>6962884</v>
      </c>
      <c r="L40" s="24">
        <v>1997366</v>
      </c>
      <c r="M40" s="24">
        <v>78606215</v>
      </c>
      <c r="N40" s="24">
        <v>87566465</v>
      </c>
      <c r="O40" s="24">
        <v>20065729</v>
      </c>
      <c r="P40" s="24">
        <v>15680889</v>
      </c>
      <c r="Q40" s="24">
        <v>17633614</v>
      </c>
      <c r="R40" s="24">
        <v>53380232</v>
      </c>
      <c r="S40" s="24"/>
      <c r="T40" s="24"/>
      <c r="U40" s="24"/>
      <c r="V40" s="24"/>
      <c r="W40" s="24">
        <v>158567617</v>
      </c>
      <c r="X40" s="24">
        <v>143677780</v>
      </c>
      <c r="Y40" s="24">
        <v>14889837</v>
      </c>
      <c r="Z40" s="6">
        <v>10.36</v>
      </c>
      <c r="AA40" s="22">
        <v>237239859</v>
      </c>
    </row>
    <row r="41" spans="1:27" ht="12.75">
      <c r="A41" s="5" t="s">
        <v>44</v>
      </c>
      <c r="B41" s="3"/>
      <c r="C41" s="22">
        <v>9207</v>
      </c>
      <c r="D41" s="22"/>
      <c r="E41" s="23">
        <v>10000</v>
      </c>
      <c r="F41" s="24">
        <v>10000</v>
      </c>
      <c r="G41" s="24"/>
      <c r="H41" s="24"/>
      <c r="I41" s="24"/>
      <c r="J41" s="24"/>
      <c r="K41" s="24">
        <v>4586</v>
      </c>
      <c r="L41" s="24"/>
      <c r="M41" s="24"/>
      <c r="N41" s="24">
        <v>4586</v>
      </c>
      <c r="O41" s="24">
        <v>1438</v>
      </c>
      <c r="P41" s="24"/>
      <c r="Q41" s="24">
        <v>842</v>
      </c>
      <c r="R41" s="24">
        <v>2280</v>
      </c>
      <c r="S41" s="24"/>
      <c r="T41" s="24"/>
      <c r="U41" s="24"/>
      <c r="V41" s="24"/>
      <c r="W41" s="24">
        <v>6866</v>
      </c>
      <c r="X41" s="24">
        <v>9086</v>
      </c>
      <c r="Y41" s="24">
        <v>-2220</v>
      </c>
      <c r="Z41" s="6">
        <v>-24.43</v>
      </c>
      <c r="AA41" s="22">
        <v>10000</v>
      </c>
    </row>
    <row r="42" spans="1:27" ht="12.75">
      <c r="A42" s="2" t="s">
        <v>45</v>
      </c>
      <c r="B42" s="8"/>
      <c r="C42" s="19">
        <f aca="true" t="shared" si="8" ref="C42:Y42">SUM(C43:C46)</f>
        <v>1075741235</v>
      </c>
      <c r="D42" s="19">
        <f>SUM(D43:D46)</f>
        <v>0</v>
      </c>
      <c r="E42" s="20">
        <f t="shared" si="8"/>
        <v>1463882838</v>
      </c>
      <c r="F42" s="21">
        <f t="shared" si="8"/>
        <v>1285058507</v>
      </c>
      <c r="G42" s="21">
        <f t="shared" si="8"/>
        <v>24519117</v>
      </c>
      <c r="H42" s="21">
        <f t="shared" si="8"/>
        <v>115088349</v>
      </c>
      <c r="I42" s="21">
        <f t="shared" si="8"/>
        <v>32779522</v>
      </c>
      <c r="J42" s="21">
        <f t="shared" si="8"/>
        <v>172386988</v>
      </c>
      <c r="K42" s="21">
        <f t="shared" si="8"/>
        <v>128928094</v>
      </c>
      <c r="L42" s="21">
        <f t="shared" si="8"/>
        <v>72829302</v>
      </c>
      <c r="M42" s="21">
        <f t="shared" si="8"/>
        <v>111510929</v>
      </c>
      <c r="N42" s="21">
        <f t="shared" si="8"/>
        <v>313268325</v>
      </c>
      <c r="O42" s="21">
        <f t="shared" si="8"/>
        <v>51636957</v>
      </c>
      <c r="P42" s="21">
        <f t="shared" si="8"/>
        <v>108391827</v>
      </c>
      <c r="Q42" s="21">
        <f t="shared" si="8"/>
        <v>182065351</v>
      </c>
      <c r="R42" s="21">
        <f t="shared" si="8"/>
        <v>342094135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827749448</v>
      </c>
      <c r="X42" s="21">
        <f t="shared" si="8"/>
        <v>1014326098</v>
      </c>
      <c r="Y42" s="21">
        <f t="shared" si="8"/>
        <v>-186576650</v>
      </c>
      <c r="Z42" s="4">
        <f>+IF(X42&lt;&gt;0,+(Y42/X42)*100,0)</f>
        <v>-18.394148624183384</v>
      </c>
      <c r="AA42" s="19">
        <f>SUM(AA43:AA46)</f>
        <v>1285058507</v>
      </c>
    </row>
    <row r="43" spans="1:27" ht="12.75">
      <c r="A43" s="5" t="s">
        <v>46</v>
      </c>
      <c r="B43" s="3"/>
      <c r="C43" s="22">
        <v>597808728</v>
      </c>
      <c r="D43" s="22"/>
      <c r="E43" s="23">
        <v>800233562</v>
      </c>
      <c r="F43" s="24">
        <v>669367813</v>
      </c>
      <c r="G43" s="24">
        <v>3812410</v>
      </c>
      <c r="H43" s="24">
        <v>64707650</v>
      </c>
      <c r="I43" s="24">
        <v>5531313</v>
      </c>
      <c r="J43" s="24">
        <v>74051373</v>
      </c>
      <c r="K43" s="24">
        <v>88244859</v>
      </c>
      <c r="L43" s="24">
        <v>38380752</v>
      </c>
      <c r="M43" s="24">
        <v>61561352</v>
      </c>
      <c r="N43" s="24">
        <v>188186963</v>
      </c>
      <c r="O43" s="24">
        <v>25109440</v>
      </c>
      <c r="P43" s="24">
        <v>46205694</v>
      </c>
      <c r="Q43" s="24">
        <v>67763566</v>
      </c>
      <c r="R43" s="24">
        <v>139078700</v>
      </c>
      <c r="S43" s="24"/>
      <c r="T43" s="24"/>
      <c r="U43" s="24"/>
      <c r="V43" s="24"/>
      <c r="W43" s="24">
        <v>401317036</v>
      </c>
      <c r="X43" s="24">
        <v>547899134</v>
      </c>
      <c r="Y43" s="24">
        <v>-146582098</v>
      </c>
      <c r="Z43" s="6">
        <v>-26.75</v>
      </c>
      <c r="AA43" s="22">
        <v>669367813</v>
      </c>
    </row>
    <row r="44" spans="1:27" ht="12.75">
      <c r="A44" s="5" t="s">
        <v>47</v>
      </c>
      <c r="B44" s="3"/>
      <c r="C44" s="22">
        <v>390839126</v>
      </c>
      <c r="D44" s="22"/>
      <c r="E44" s="23">
        <v>520241784</v>
      </c>
      <c r="F44" s="24">
        <v>481721667</v>
      </c>
      <c r="G44" s="24">
        <v>14023567</v>
      </c>
      <c r="H44" s="24">
        <v>43600158</v>
      </c>
      <c r="I44" s="24">
        <v>21321080</v>
      </c>
      <c r="J44" s="24">
        <v>78944805</v>
      </c>
      <c r="K44" s="24">
        <v>35465654</v>
      </c>
      <c r="L44" s="24">
        <v>28566165</v>
      </c>
      <c r="M44" s="24">
        <v>33372044</v>
      </c>
      <c r="N44" s="24">
        <v>97403863</v>
      </c>
      <c r="O44" s="24">
        <v>19328678</v>
      </c>
      <c r="P44" s="24">
        <v>48820514</v>
      </c>
      <c r="Q44" s="24">
        <v>99099849</v>
      </c>
      <c r="R44" s="24">
        <v>167249041</v>
      </c>
      <c r="S44" s="24"/>
      <c r="T44" s="24"/>
      <c r="U44" s="24"/>
      <c r="V44" s="24"/>
      <c r="W44" s="24">
        <v>343597709</v>
      </c>
      <c r="X44" s="24">
        <v>347947467</v>
      </c>
      <c r="Y44" s="24">
        <v>-4349758</v>
      </c>
      <c r="Z44" s="6">
        <v>-1.25</v>
      </c>
      <c r="AA44" s="22">
        <v>481721667</v>
      </c>
    </row>
    <row r="45" spans="1:27" ht="12.75">
      <c r="A45" s="5" t="s">
        <v>48</v>
      </c>
      <c r="B45" s="3"/>
      <c r="C45" s="25">
        <v>14306192</v>
      </c>
      <c r="D45" s="25"/>
      <c r="E45" s="26">
        <v>70263016</v>
      </c>
      <c r="F45" s="27">
        <v>62108469</v>
      </c>
      <c r="G45" s="27">
        <v>24325</v>
      </c>
      <c r="H45" s="27">
        <v>81976</v>
      </c>
      <c r="I45" s="27">
        <v>38594</v>
      </c>
      <c r="J45" s="27">
        <v>144895</v>
      </c>
      <c r="K45" s="27">
        <v>489040</v>
      </c>
      <c r="L45" s="27">
        <v>1365615</v>
      </c>
      <c r="M45" s="27">
        <v>13866436</v>
      </c>
      <c r="N45" s="27">
        <v>15721091</v>
      </c>
      <c r="O45" s="27">
        <v>3473348</v>
      </c>
      <c r="P45" s="27">
        <v>10786194</v>
      </c>
      <c r="Q45" s="27">
        <v>6946357</v>
      </c>
      <c r="R45" s="27">
        <v>21205899</v>
      </c>
      <c r="S45" s="27"/>
      <c r="T45" s="27"/>
      <c r="U45" s="27"/>
      <c r="V45" s="27"/>
      <c r="W45" s="27">
        <v>37071885</v>
      </c>
      <c r="X45" s="27">
        <v>61344476</v>
      </c>
      <c r="Y45" s="27">
        <v>-24272591</v>
      </c>
      <c r="Z45" s="7">
        <v>-39.57</v>
      </c>
      <c r="AA45" s="25">
        <v>62108469</v>
      </c>
    </row>
    <row r="46" spans="1:27" ht="12.75">
      <c r="A46" s="5" t="s">
        <v>49</v>
      </c>
      <c r="B46" s="3"/>
      <c r="C46" s="22">
        <v>72787189</v>
      </c>
      <c r="D46" s="22"/>
      <c r="E46" s="23">
        <v>73144476</v>
      </c>
      <c r="F46" s="24">
        <v>71860558</v>
      </c>
      <c r="G46" s="24">
        <v>6658815</v>
      </c>
      <c r="H46" s="24">
        <v>6698565</v>
      </c>
      <c r="I46" s="24">
        <v>5888535</v>
      </c>
      <c r="J46" s="24">
        <v>19245915</v>
      </c>
      <c r="K46" s="24">
        <v>4728541</v>
      </c>
      <c r="L46" s="24">
        <v>4516770</v>
      </c>
      <c r="M46" s="24">
        <v>2711097</v>
      </c>
      <c r="N46" s="24">
        <v>11956408</v>
      </c>
      <c r="O46" s="24">
        <v>3725491</v>
      </c>
      <c r="P46" s="24">
        <v>2579425</v>
      </c>
      <c r="Q46" s="24">
        <v>8255579</v>
      </c>
      <c r="R46" s="24">
        <v>14560495</v>
      </c>
      <c r="S46" s="24"/>
      <c r="T46" s="24"/>
      <c r="U46" s="24"/>
      <c r="V46" s="24"/>
      <c r="W46" s="24">
        <v>45762818</v>
      </c>
      <c r="X46" s="24">
        <v>57135021</v>
      </c>
      <c r="Y46" s="24">
        <v>-11372203</v>
      </c>
      <c r="Z46" s="6">
        <v>-19.9</v>
      </c>
      <c r="AA46" s="22">
        <v>71860558</v>
      </c>
    </row>
    <row r="47" spans="1:27" ht="12.75">
      <c r="A47" s="2" t="s">
        <v>50</v>
      </c>
      <c r="B47" s="8" t="s">
        <v>51</v>
      </c>
      <c r="C47" s="19">
        <v>1830705</v>
      </c>
      <c r="D47" s="19"/>
      <c r="E47" s="20">
        <v>1325000</v>
      </c>
      <c r="F47" s="21">
        <v>1800000</v>
      </c>
      <c r="G47" s="21"/>
      <c r="H47" s="21"/>
      <c r="I47" s="21">
        <v>224400</v>
      </c>
      <c r="J47" s="21">
        <v>224400</v>
      </c>
      <c r="K47" s="21"/>
      <c r="L47" s="21">
        <v>196800</v>
      </c>
      <c r="M47" s="21">
        <v>456400</v>
      </c>
      <c r="N47" s="21">
        <v>653200</v>
      </c>
      <c r="O47" s="21">
        <v>801120</v>
      </c>
      <c r="P47" s="21"/>
      <c r="Q47" s="21">
        <v>15000</v>
      </c>
      <c r="R47" s="21">
        <v>816120</v>
      </c>
      <c r="S47" s="21"/>
      <c r="T47" s="21"/>
      <c r="U47" s="21"/>
      <c r="V47" s="21"/>
      <c r="W47" s="21">
        <v>1693720</v>
      </c>
      <c r="X47" s="21">
        <v>1812742</v>
      </c>
      <c r="Y47" s="21">
        <v>-119022</v>
      </c>
      <c r="Z47" s="4">
        <v>-6.57</v>
      </c>
      <c r="AA47" s="19">
        <v>1800000</v>
      </c>
    </row>
    <row r="48" spans="1:27" ht="12.75">
      <c r="A48" s="9" t="s">
        <v>55</v>
      </c>
      <c r="B48" s="10" t="s">
        <v>56</v>
      </c>
      <c r="C48" s="40">
        <f aca="true" t="shared" si="9" ref="C48:Y48">+C28+C32+C38+C42+C47</f>
        <v>2203029900</v>
      </c>
      <c r="D48" s="40">
        <f>+D28+D32+D38+D42+D47</f>
        <v>0</v>
      </c>
      <c r="E48" s="41">
        <f t="shared" si="9"/>
        <v>2432636361</v>
      </c>
      <c r="F48" s="42">
        <f t="shared" si="9"/>
        <v>2428444888</v>
      </c>
      <c r="G48" s="42">
        <f t="shared" si="9"/>
        <v>78867274</v>
      </c>
      <c r="H48" s="42">
        <f t="shared" si="9"/>
        <v>199871222</v>
      </c>
      <c r="I48" s="42">
        <f t="shared" si="9"/>
        <v>95785466</v>
      </c>
      <c r="J48" s="42">
        <f t="shared" si="9"/>
        <v>374523962</v>
      </c>
      <c r="K48" s="42">
        <f t="shared" si="9"/>
        <v>203156987</v>
      </c>
      <c r="L48" s="42">
        <f t="shared" si="9"/>
        <v>137511879</v>
      </c>
      <c r="M48" s="42">
        <f t="shared" si="9"/>
        <v>295792283</v>
      </c>
      <c r="N48" s="42">
        <f t="shared" si="9"/>
        <v>636461149</v>
      </c>
      <c r="O48" s="42">
        <f t="shared" si="9"/>
        <v>142442017</v>
      </c>
      <c r="P48" s="42">
        <f t="shared" si="9"/>
        <v>185763267</v>
      </c>
      <c r="Q48" s="42">
        <f t="shared" si="9"/>
        <v>272429958</v>
      </c>
      <c r="R48" s="42">
        <f t="shared" si="9"/>
        <v>600635242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1611620353</v>
      </c>
      <c r="X48" s="42">
        <f t="shared" si="9"/>
        <v>1908854365</v>
      </c>
      <c r="Y48" s="42">
        <f t="shared" si="9"/>
        <v>-297234012</v>
      </c>
      <c r="Z48" s="43">
        <f>+IF(X48&lt;&gt;0,+(Y48/X48)*100,0)</f>
        <v>-15.571329979382686</v>
      </c>
      <c r="AA48" s="40">
        <f>+AA28+AA32+AA38+AA42+AA47</f>
        <v>2428444888</v>
      </c>
    </row>
    <row r="49" spans="1:27" ht="12.75">
      <c r="A49" s="14" t="s">
        <v>76</v>
      </c>
      <c r="B49" s="15"/>
      <c r="C49" s="44">
        <f aca="true" t="shared" si="10" ref="C49:Y49">+C25-C48</f>
        <v>-310456309</v>
      </c>
      <c r="D49" s="44">
        <f>+D25-D48</f>
        <v>0</v>
      </c>
      <c r="E49" s="45">
        <f t="shared" si="10"/>
        <v>-401983268</v>
      </c>
      <c r="F49" s="46">
        <f t="shared" si="10"/>
        <v>-423595987</v>
      </c>
      <c r="G49" s="46">
        <f t="shared" si="10"/>
        <v>216715857</v>
      </c>
      <c r="H49" s="46">
        <f t="shared" si="10"/>
        <v>-72656556</v>
      </c>
      <c r="I49" s="46">
        <f t="shared" si="10"/>
        <v>49881401</v>
      </c>
      <c r="J49" s="46">
        <f t="shared" si="10"/>
        <v>193940702</v>
      </c>
      <c r="K49" s="46">
        <f t="shared" si="10"/>
        <v>-67563286</v>
      </c>
      <c r="L49" s="46">
        <f t="shared" si="10"/>
        <v>-6471480</v>
      </c>
      <c r="M49" s="46">
        <f t="shared" si="10"/>
        <v>-182599864</v>
      </c>
      <c r="N49" s="46">
        <f t="shared" si="10"/>
        <v>-256634630</v>
      </c>
      <c r="O49" s="46">
        <f t="shared" si="10"/>
        <v>115892603</v>
      </c>
      <c r="P49" s="46">
        <f t="shared" si="10"/>
        <v>-28375996</v>
      </c>
      <c r="Q49" s="46">
        <f t="shared" si="10"/>
        <v>-37680439</v>
      </c>
      <c r="R49" s="46">
        <f t="shared" si="10"/>
        <v>49836168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-12857760</v>
      </c>
      <c r="X49" s="46">
        <f>IF(F25=F48,0,X25-X48)</f>
        <v>-262636804</v>
      </c>
      <c r="Y49" s="46">
        <f t="shared" si="10"/>
        <v>249779044</v>
      </c>
      <c r="Z49" s="47">
        <f>+IF(X49&lt;&gt;0,+(Y49/X49)*100,0)</f>
        <v>-95.10435711820494</v>
      </c>
      <c r="AA49" s="44">
        <f>+AA25-AA48</f>
        <v>-423595987</v>
      </c>
    </row>
    <row r="50" spans="1:27" ht="12.75">
      <c r="A50" s="16" t="s">
        <v>77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2.75">
      <c r="A51" s="17" t="s">
        <v>78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2.75">
      <c r="A52" s="18" t="s">
        <v>79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2.75">
      <c r="A53" s="17" t="s">
        <v>80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81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2.7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2.7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2.7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2.7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2.7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2.7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cellComments="atEnd"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53" t="s">
        <v>61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82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/>
      <c r="C3" s="32" t="s">
        <v>6</v>
      </c>
      <c r="D3" s="32" t="s">
        <v>6</v>
      </c>
      <c r="E3" s="33" t="s">
        <v>7</v>
      </c>
      <c r="F3" s="34" t="s">
        <v>8</v>
      </c>
      <c r="G3" s="34" t="s">
        <v>9</v>
      </c>
      <c r="H3" s="34" t="s">
        <v>10</v>
      </c>
      <c r="I3" s="34" t="s">
        <v>11</v>
      </c>
      <c r="J3" s="34" t="s">
        <v>12</v>
      </c>
      <c r="K3" s="34" t="s">
        <v>13</v>
      </c>
      <c r="L3" s="34" t="s">
        <v>14</v>
      </c>
      <c r="M3" s="34" t="s">
        <v>15</v>
      </c>
      <c r="N3" s="34" t="s">
        <v>16</v>
      </c>
      <c r="O3" s="34" t="s">
        <v>17</v>
      </c>
      <c r="P3" s="34" t="s">
        <v>18</v>
      </c>
      <c r="Q3" s="34" t="s">
        <v>19</v>
      </c>
      <c r="R3" s="34" t="s">
        <v>20</v>
      </c>
      <c r="S3" s="34" t="s">
        <v>21</v>
      </c>
      <c r="T3" s="34" t="s">
        <v>22</v>
      </c>
      <c r="U3" s="34" t="s">
        <v>23</v>
      </c>
      <c r="V3" s="34" t="s">
        <v>24</v>
      </c>
      <c r="W3" s="34" t="s">
        <v>25</v>
      </c>
      <c r="X3" s="34" t="s">
        <v>26</v>
      </c>
      <c r="Y3" s="34" t="s">
        <v>27</v>
      </c>
      <c r="Z3" s="34" t="s">
        <v>28</v>
      </c>
      <c r="AA3" s="35" t="s">
        <v>29</v>
      </c>
    </row>
    <row r="4" spans="1:27" ht="12.75">
      <c r="A4" s="12" t="s">
        <v>30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2.75">
      <c r="A5" s="2" t="s">
        <v>31</v>
      </c>
      <c r="B5" s="3"/>
      <c r="C5" s="19">
        <f aca="true" t="shared" si="0" ref="C5:Y5">SUM(C6:C8)</f>
        <v>546690524</v>
      </c>
      <c r="D5" s="19">
        <f>SUM(D6:D8)</f>
        <v>0</v>
      </c>
      <c r="E5" s="20">
        <f t="shared" si="0"/>
        <v>595655800</v>
      </c>
      <c r="F5" s="21">
        <f t="shared" si="0"/>
        <v>585550000</v>
      </c>
      <c r="G5" s="21">
        <f t="shared" si="0"/>
        <v>91645950</v>
      </c>
      <c r="H5" s="21">
        <f t="shared" si="0"/>
        <v>25848980</v>
      </c>
      <c r="I5" s="21">
        <f t="shared" si="0"/>
        <v>42025839</v>
      </c>
      <c r="J5" s="21">
        <f t="shared" si="0"/>
        <v>159520769</v>
      </c>
      <c r="K5" s="21">
        <f t="shared" si="0"/>
        <v>42078968</v>
      </c>
      <c r="L5" s="21">
        <f t="shared" si="0"/>
        <v>40709840</v>
      </c>
      <c r="M5" s="21">
        <f t="shared" si="0"/>
        <v>46301441</v>
      </c>
      <c r="N5" s="21">
        <f t="shared" si="0"/>
        <v>129090249</v>
      </c>
      <c r="O5" s="21">
        <f t="shared" si="0"/>
        <v>42284270</v>
      </c>
      <c r="P5" s="21">
        <f t="shared" si="0"/>
        <v>45058498</v>
      </c>
      <c r="Q5" s="21">
        <f t="shared" si="0"/>
        <v>47024402</v>
      </c>
      <c r="R5" s="21">
        <f t="shared" si="0"/>
        <v>134367170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422978188</v>
      </c>
      <c r="X5" s="21">
        <f t="shared" si="0"/>
        <v>430335598</v>
      </c>
      <c r="Y5" s="21">
        <f t="shared" si="0"/>
        <v>-7357410</v>
      </c>
      <c r="Z5" s="4">
        <f>+IF(X5&lt;&gt;0,+(Y5/X5)*100,0)</f>
        <v>-1.709691234978892</v>
      </c>
      <c r="AA5" s="19">
        <f>SUM(AA6:AA8)</f>
        <v>585550000</v>
      </c>
    </row>
    <row r="6" spans="1:27" ht="12.75">
      <c r="A6" s="5" t="s">
        <v>32</v>
      </c>
      <c r="B6" s="3"/>
      <c r="C6" s="22">
        <v>960847</v>
      </c>
      <c r="D6" s="22"/>
      <c r="E6" s="23">
        <v>196900</v>
      </c>
      <c r="F6" s="24">
        <v>198100</v>
      </c>
      <c r="G6" s="24">
        <v>15450</v>
      </c>
      <c r="H6" s="24">
        <v>15450</v>
      </c>
      <c r="I6" s="24">
        <v>15450</v>
      </c>
      <c r="J6" s="24">
        <v>46350</v>
      </c>
      <c r="K6" s="24">
        <v>15400</v>
      </c>
      <c r="L6" s="24">
        <v>15300</v>
      </c>
      <c r="M6" s="24">
        <v>15400</v>
      </c>
      <c r="N6" s="24">
        <v>46100</v>
      </c>
      <c r="O6" s="24">
        <v>15220</v>
      </c>
      <c r="P6" s="24">
        <v>15400</v>
      </c>
      <c r="Q6" s="24">
        <v>15400</v>
      </c>
      <c r="R6" s="24">
        <v>46020</v>
      </c>
      <c r="S6" s="24"/>
      <c r="T6" s="24"/>
      <c r="U6" s="24"/>
      <c r="V6" s="24"/>
      <c r="W6" s="24">
        <v>138470</v>
      </c>
      <c r="X6" s="24">
        <v>140470</v>
      </c>
      <c r="Y6" s="24">
        <v>-2000</v>
      </c>
      <c r="Z6" s="6">
        <v>-1.42</v>
      </c>
      <c r="AA6" s="22">
        <v>198100</v>
      </c>
    </row>
    <row r="7" spans="1:27" ht="12.75">
      <c r="A7" s="5" t="s">
        <v>33</v>
      </c>
      <c r="B7" s="3"/>
      <c r="C7" s="25">
        <v>545700158</v>
      </c>
      <c r="D7" s="25"/>
      <c r="E7" s="26">
        <v>595458900</v>
      </c>
      <c r="F7" s="27">
        <v>585351900</v>
      </c>
      <c r="G7" s="27">
        <v>91630500</v>
      </c>
      <c r="H7" s="27">
        <v>25833530</v>
      </c>
      <c r="I7" s="27">
        <v>42010389</v>
      </c>
      <c r="J7" s="27">
        <v>159474419</v>
      </c>
      <c r="K7" s="27">
        <v>42063568</v>
      </c>
      <c r="L7" s="27">
        <v>40694540</v>
      </c>
      <c r="M7" s="27">
        <v>46286041</v>
      </c>
      <c r="N7" s="27">
        <v>129044149</v>
      </c>
      <c r="O7" s="27">
        <v>42269050</v>
      </c>
      <c r="P7" s="27">
        <v>45043098</v>
      </c>
      <c r="Q7" s="27">
        <v>47009002</v>
      </c>
      <c r="R7" s="27">
        <v>134321150</v>
      </c>
      <c r="S7" s="27"/>
      <c r="T7" s="27"/>
      <c r="U7" s="27"/>
      <c r="V7" s="27"/>
      <c r="W7" s="27">
        <v>422839718</v>
      </c>
      <c r="X7" s="27">
        <v>430195128</v>
      </c>
      <c r="Y7" s="27">
        <v>-7355410</v>
      </c>
      <c r="Z7" s="7">
        <v>-1.71</v>
      </c>
      <c r="AA7" s="25">
        <v>585351900</v>
      </c>
    </row>
    <row r="8" spans="1:27" ht="12.75">
      <c r="A8" s="5" t="s">
        <v>34</v>
      </c>
      <c r="B8" s="3"/>
      <c r="C8" s="22">
        <v>29519</v>
      </c>
      <c r="D8" s="22"/>
      <c r="E8" s="23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6"/>
      <c r="AA8" s="22"/>
    </row>
    <row r="9" spans="1:27" ht="12.75">
      <c r="A9" s="2" t="s">
        <v>35</v>
      </c>
      <c r="B9" s="3"/>
      <c r="C9" s="19">
        <f aca="true" t="shared" si="1" ref="C9:Y9">SUM(C10:C14)</f>
        <v>116024082</v>
      </c>
      <c r="D9" s="19">
        <f>SUM(D10:D14)</f>
        <v>0</v>
      </c>
      <c r="E9" s="20">
        <f t="shared" si="1"/>
        <v>36284000</v>
      </c>
      <c r="F9" s="21">
        <f t="shared" si="1"/>
        <v>35383100</v>
      </c>
      <c r="G9" s="21">
        <f t="shared" si="1"/>
        <v>1147731</v>
      </c>
      <c r="H9" s="21">
        <f t="shared" si="1"/>
        <v>1907709</v>
      </c>
      <c r="I9" s="21">
        <f t="shared" si="1"/>
        <v>1702677</v>
      </c>
      <c r="J9" s="21">
        <f t="shared" si="1"/>
        <v>4758117</v>
      </c>
      <c r="K9" s="21">
        <f t="shared" si="1"/>
        <v>1441778</v>
      </c>
      <c r="L9" s="21">
        <f t="shared" si="1"/>
        <v>1228227</v>
      </c>
      <c r="M9" s="21">
        <f t="shared" si="1"/>
        <v>1248386</v>
      </c>
      <c r="N9" s="21">
        <f t="shared" si="1"/>
        <v>3918391</v>
      </c>
      <c r="O9" s="21">
        <f t="shared" si="1"/>
        <v>11041353</v>
      </c>
      <c r="P9" s="21">
        <f t="shared" si="1"/>
        <v>2174907</v>
      </c>
      <c r="Q9" s="21">
        <f t="shared" si="1"/>
        <v>822844</v>
      </c>
      <c r="R9" s="21">
        <f t="shared" si="1"/>
        <v>14039104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22715612</v>
      </c>
      <c r="X9" s="21">
        <f t="shared" si="1"/>
        <v>32190459</v>
      </c>
      <c r="Y9" s="21">
        <f t="shared" si="1"/>
        <v>-9474847</v>
      </c>
      <c r="Z9" s="4">
        <f>+IF(X9&lt;&gt;0,+(Y9/X9)*100,0)</f>
        <v>-29.433712020074022</v>
      </c>
      <c r="AA9" s="19">
        <f>SUM(AA10:AA14)</f>
        <v>35383100</v>
      </c>
    </row>
    <row r="10" spans="1:27" ht="12.75">
      <c r="A10" s="5" t="s">
        <v>36</v>
      </c>
      <c r="B10" s="3"/>
      <c r="C10" s="22">
        <v>18051707</v>
      </c>
      <c r="D10" s="22"/>
      <c r="E10" s="23">
        <v>15360200</v>
      </c>
      <c r="F10" s="24">
        <v>14637200</v>
      </c>
      <c r="G10" s="24">
        <v>311956</v>
      </c>
      <c r="H10" s="24">
        <v>289701</v>
      </c>
      <c r="I10" s="24">
        <v>364481</v>
      </c>
      <c r="J10" s="24">
        <v>966138</v>
      </c>
      <c r="K10" s="24">
        <v>327646</v>
      </c>
      <c r="L10" s="24">
        <v>248546</v>
      </c>
      <c r="M10" s="24">
        <v>275368</v>
      </c>
      <c r="N10" s="24">
        <v>851560</v>
      </c>
      <c r="O10" s="24">
        <v>10692719</v>
      </c>
      <c r="P10" s="24">
        <v>279413</v>
      </c>
      <c r="Q10" s="24">
        <v>290350</v>
      </c>
      <c r="R10" s="24">
        <v>11262482</v>
      </c>
      <c r="S10" s="24"/>
      <c r="T10" s="24"/>
      <c r="U10" s="24"/>
      <c r="V10" s="24"/>
      <c r="W10" s="24">
        <v>13080180</v>
      </c>
      <c r="X10" s="24">
        <v>13625119</v>
      </c>
      <c r="Y10" s="24">
        <v>-544939</v>
      </c>
      <c r="Z10" s="6">
        <v>-4</v>
      </c>
      <c r="AA10" s="22">
        <v>14637200</v>
      </c>
    </row>
    <row r="11" spans="1:27" ht="12.75">
      <c r="A11" s="5" t="s">
        <v>37</v>
      </c>
      <c r="B11" s="3"/>
      <c r="C11" s="22">
        <v>12499785</v>
      </c>
      <c r="D11" s="22"/>
      <c r="E11" s="23">
        <v>14616500</v>
      </c>
      <c r="F11" s="24">
        <v>14629600</v>
      </c>
      <c r="G11" s="24">
        <v>187383</v>
      </c>
      <c r="H11" s="24">
        <v>554346</v>
      </c>
      <c r="I11" s="24">
        <v>349440</v>
      </c>
      <c r="J11" s="24">
        <v>1091169</v>
      </c>
      <c r="K11" s="24">
        <v>280574</v>
      </c>
      <c r="L11" s="24">
        <v>210926</v>
      </c>
      <c r="M11" s="24">
        <v>194599</v>
      </c>
      <c r="N11" s="24">
        <v>686099</v>
      </c>
      <c r="O11" s="24">
        <v>172099</v>
      </c>
      <c r="P11" s="24">
        <v>426957</v>
      </c>
      <c r="Q11" s="24">
        <v>351532</v>
      </c>
      <c r="R11" s="24">
        <v>950588</v>
      </c>
      <c r="S11" s="24"/>
      <c r="T11" s="24"/>
      <c r="U11" s="24"/>
      <c r="V11" s="24"/>
      <c r="W11" s="24">
        <v>2727856</v>
      </c>
      <c r="X11" s="24">
        <v>10403465</v>
      </c>
      <c r="Y11" s="24">
        <v>-7675609</v>
      </c>
      <c r="Z11" s="6">
        <v>-73.78</v>
      </c>
      <c r="AA11" s="22">
        <v>14629600</v>
      </c>
    </row>
    <row r="12" spans="1:27" ht="12.75">
      <c r="A12" s="5" t="s">
        <v>38</v>
      </c>
      <c r="B12" s="3"/>
      <c r="C12" s="22">
        <v>80039409</v>
      </c>
      <c r="D12" s="22"/>
      <c r="E12" s="23">
        <v>2273000</v>
      </c>
      <c r="F12" s="24">
        <v>2082000</v>
      </c>
      <c r="G12" s="24">
        <v>513848</v>
      </c>
      <c r="H12" s="24">
        <v>929118</v>
      </c>
      <c r="I12" s="24">
        <v>854212</v>
      </c>
      <c r="J12" s="24">
        <v>2297178</v>
      </c>
      <c r="K12" s="24">
        <v>699014</v>
      </c>
      <c r="L12" s="24">
        <v>704669</v>
      </c>
      <c r="M12" s="24">
        <v>643875</v>
      </c>
      <c r="N12" s="24">
        <v>2047558</v>
      </c>
      <c r="O12" s="24">
        <v>41991</v>
      </c>
      <c r="P12" s="24">
        <v>1336155</v>
      </c>
      <c r="Q12" s="24">
        <v>48580</v>
      </c>
      <c r="R12" s="24">
        <v>1426726</v>
      </c>
      <c r="S12" s="24"/>
      <c r="T12" s="24"/>
      <c r="U12" s="24"/>
      <c r="V12" s="24"/>
      <c r="W12" s="24">
        <v>5771462</v>
      </c>
      <c r="X12" s="24">
        <v>4621525</v>
      </c>
      <c r="Y12" s="24">
        <v>1149937</v>
      </c>
      <c r="Z12" s="6">
        <v>24.88</v>
      </c>
      <c r="AA12" s="22">
        <v>2082000</v>
      </c>
    </row>
    <row r="13" spans="1:27" ht="12.75">
      <c r="A13" s="5" t="s">
        <v>39</v>
      </c>
      <c r="B13" s="3"/>
      <c r="C13" s="22">
        <v>5433181</v>
      </c>
      <c r="D13" s="22"/>
      <c r="E13" s="23">
        <v>4034300</v>
      </c>
      <c r="F13" s="24">
        <v>4034300</v>
      </c>
      <c r="G13" s="24">
        <v>134544</v>
      </c>
      <c r="H13" s="24">
        <v>134544</v>
      </c>
      <c r="I13" s="24">
        <v>134544</v>
      </c>
      <c r="J13" s="24">
        <v>403632</v>
      </c>
      <c r="K13" s="24">
        <v>134544</v>
      </c>
      <c r="L13" s="24">
        <v>64086</v>
      </c>
      <c r="M13" s="24">
        <v>134544</v>
      </c>
      <c r="N13" s="24">
        <v>333174</v>
      </c>
      <c r="O13" s="24">
        <v>134544</v>
      </c>
      <c r="P13" s="24">
        <v>132382</v>
      </c>
      <c r="Q13" s="24">
        <v>132382</v>
      </c>
      <c r="R13" s="24">
        <v>399308</v>
      </c>
      <c r="S13" s="24"/>
      <c r="T13" s="24"/>
      <c r="U13" s="24"/>
      <c r="V13" s="24"/>
      <c r="W13" s="24">
        <v>1136114</v>
      </c>
      <c r="X13" s="24">
        <v>3540350</v>
      </c>
      <c r="Y13" s="24">
        <v>-2404236</v>
      </c>
      <c r="Z13" s="6">
        <v>-67.91</v>
      </c>
      <c r="AA13" s="22">
        <v>4034300</v>
      </c>
    </row>
    <row r="14" spans="1:27" ht="12.75">
      <c r="A14" s="5" t="s">
        <v>40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/>
      <c r="AA14" s="25"/>
    </row>
    <row r="15" spans="1:27" ht="12.75">
      <c r="A15" s="2" t="s">
        <v>41</v>
      </c>
      <c r="B15" s="8"/>
      <c r="C15" s="19">
        <f aca="true" t="shared" si="2" ref="C15:Y15">SUM(C16:C18)</f>
        <v>32922582</v>
      </c>
      <c r="D15" s="19">
        <f>SUM(D16:D18)</f>
        <v>0</v>
      </c>
      <c r="E15" s="20">
        <f t="shared" si="2"/>
        <v>78202100</v>
      </c>
      <c r="F15" s="21">
        <f t="shared" si="2"/>
        <v>78074000</v>
      </c>
      <c r="G15" s="21">
        <f t="shared" si="2"/>
        <v>787580</v>
      </c>
      <c r="H15" s="21">
        <f t="shared" si="2"/>
        <v>1260429</v>
      </c>
      <c r="I15" s="21">
        <f t="shared" si="2"/>
        <v>1787102</v>
      </c>
      <c r="J15" s="21">
        <f t="shared" si="2"/>
        <v>3835111</v>
      </c>
      <c r="K15" s="21">
        <f t="shared" si="2"/>
        <v>1516653</v>
      </c>
      <c r="L15" s="21">
        <f t="shared" si="2"/>
        <v>507295</v>
      </c>
      <c r="M15" s="21">
        <f t="shared" si="2"/>
        <v>338280</v>
      </c>
      <c r="N15" s="21">
        <f t="shared" si="2"/>
        <v>2362228</v>
      </c>
      <c r="O15" s="21">
        <f t="shared" si="2"/>
        <v>293509</v>
      </c>
      <c r="P15" s="21">
        <f t="shared" si="2"/>
        <v>2018601</v>
      </c>
      <c r="Q15" s="21">
        <f t="shared" si="2"/>
        <v>12336188</v>
      </c>
      <c r="R15" s="21">
        <f t="shared" si="2"/>
        <v>14648298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20845637</v>
      </c>
      <c r="X15" s="21">
        <f t="shared" si="2"/>
        <v>70051049</v>
      </c>
      <c r="Y15" s="21">
        <f t="shared" si="2"/>
        <v>-49205412</v>
      </c>
      <c r="Z15" s="4">
        <f>+IF(X15&lt;&gt;0,+(Y15/X15)*100,0)</f>
        <v>-70.24222007010917</v>
      </c>
      <c r="AA15" s="19">
        <f>SUM(AA16:AA18)</f>
        <v>78074000</v>
      </c>
    </row>
    <row r="16" spans="1:27" ht="12.75">
      <c r="A16" s="5" t="s">
        <v>42</v>
      </c>
      <c r="B16" s="3"/>
      <c r="C16" s="22">
        <v>15023702</v>
      </c>
      <c r="D16" s="22"/>
      <c r="E16" s="23">
        <v>47915300</v>
      </c>
      <c r="F16" s="24">
        <v>47768800</v>
      </c>
      <c r="G16" s="24">
        <v>251980</v>
      </c>
      <c r="H16" s="24">
        <v>178803</v>
      </c>
      <c r="I16" s="24">
        <v>328089</v>
      </c>
      <c r="J16" s="24">
        <v>758872</v>
      </c>
      <c r="K16" s="24">
        <v>259581</v>
      </c>
      <c r="L16" s="24">
        <v>175648</v>
      </c>
      <c r="M16" s="24">
        <v>267131</v>
      </c>
      <c r="N16" s="24">
        <v>702360</v>
      </c>
      <c r="O16" s="24">
        <v>185492</v>
      </c>
      <c r="P16" s="24">
        <v>279772</v>
      </c>
      <c r="Q16" s="24">
        <v>11536575</v>
      </c>
      <c r="R16" s="24">
        <v>12001839</v>
      </c>
      <c r="S16" s="24"/>
      <c r="T16" s="24"/>
      <c r="U16" s="24"/>
      <c r="V16" s="24"/>
      <c r="W16" s="24">
        <v>13463071</v>
      </c>
      <c r="X16" s="24">
        <v>43551523</v>
      </c>
      <c r="Y16" s="24">
        <v>-30088452</v>
      </c>
      <c r="Z16" s="6">
        <v>-69.09</v>
      </c>
      <c r="AA16" s="22">
        <v>47768800</v>
      </c>
    </row>
    <row r="17" spans="1:27" ht="12.75">
      <c r="A17" s="5" t="s">
        <v>43</v>
      </c>
      <c r="B17" s="3"/>
      <c r="C17" s="22">
        <v>17825518</v>
      </c>
      <c r="D17" s="22"/>
      <c r="E17" s="23">
        <v>30277300</v>
      </c>
      <c r="F17" s="24">
        <v>30294500</v>
      </c>
      <c r="G17" s="24">
        <v>535600</v>
      </c>
      <c r="H17" s="24">
        <v>1081626</v>
      </c>
      <c r="I17" s="24">
        <v>1459013</v>
      </c>
      <c r="J17" s="24">
        <v>3076239</v>
      </c>
      <c r="K17" s="24">
        <v>1257072</v>
      </c>
      <c r="L17" s="24">
        <v>331647</v>
      </c>
      <c r="M17" s="24">
        <v>71149</v>
      </c>
      <c r="N17" s="24">
        <v>1659868</v>
      </c>
      <c r="O17" s="24">
        <v>108017</v>
      </c>
      <c r="P17" s="24">
        <v>1738829</v>
      </c>
      <c r="Q17" s="24">
        <v>799613</v>
      </c>
      <c r="R17" s="24">
        <v>2646459</v>
      </c>
      <c r="S17" s="24"/>
      <c r="T17" s="24"/>
      <c r="U17" s="24"/>
      <c r="V17" s="24"/>
      <c r="W17" s="24">
        <v>7382566</v>
      </c>
      <c r="X17" s="24">
        <v>26499526</v>
      </c>
      <c r="Y17" s="24">
        <v>-19116960</v>
      </c>
      <c r="Z17" s="6">
        <v>-72.14</v>
      </c>
      <c r="AA17" s="22">
        <v>30294500</v>
      </c>
    </row>
    <row r="18" spans="1:27" ht="12.75">
      <c r="A18" s="5" t="s">
        <v>44</v>
      </c>
      <c r="B18" s="3"/>
      <c r="C18" s="22">
        <v>73362</v>
      </c>
      <c r="D18" s="22"/>
      <c r="E18" s="23">
        <v>9500</v>
      </c>
      <c r="F18" s="24">
        <v>10700</v>
      </c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/>
      <c r="AA18" s="22">
        <v>10700</v>
      </c>
    </row>
    <row r="19" spans="1:27" ht="12.75">
      <c r="A19" s="2" t="s">
        <v>45</v>
      </c>
      <c r="B19" s="8"/>
      <c r="C19" s="19">
        <f aca="true" t="shared" si="3" ref="C19:Y19">SUM(C20:C23)</f>
        <v>2399859626</v>
      </c>
      <c r="D19" s="19">
        <f>SUM(D20:D23)</f>
        <v>0</v>
      </c>
      <c r="E19" s="20">
        <f t="shared" si="3"/>
        <v>2689095400</v>
      </c>
      <c r="F19" s="21">
        <f t="shared" si="3"/>
        <v>2679640300</v>
      </c>
      <c r="G19" s="21">
        <f t="shared" si="3"/>
        <v>321839378</v>
      </c>
      <c r="H19" s="21">
        <f t="shared" si="3"/>
        <v>284911727</v>
      </c>
      <c r="I19" s="21">
        <f t="shared" si="3"/>
        <v>201124438</v>
      </c>
      <c r="J19" s="21">
        <f t="shared" si="3"/>
        <v>807875543</v>
      </c>
      <c r="K19" s="21">
        <f t="shared" si="3"/>
        <v>129927804</v>
      </c>
      <c r="L19" s="21">
        <f t="shared" si="3"/>
        <v>175833565</v>
      </c>
      <c r="M19" s="21">
        <f t="shared" si="3"/>
        <v>130782321</v>
      </c>
      <c r="N19" s="21">
        <f t="shared" si="3"/>
        <v>436543690</v>
      </c>
      <c r="O19" s="21">
        <f t="shared" si="3"/>
        <v>292921881</v>
      </c>
      <c r="P19" s="21">
        <f t="shared" si="3"/>
        <v>195125562</v>
      </c>
      <c r="Q19" s="21">
        <f t="shared" si="3"/>
        <v>270463671</v>
      </c>
      <c r="R19" s="21">
        <f t="shared" si="3"/>
        <v>758511114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2002930347</v>
      </c>
      <c r="X19" s="21">
        <f t="shared" si="3"/>
        <v>2128051613</v>
      </c>
      <c r="Y19" s="21">
        <f t="shared" si="3"/>
        <v>-125121266</v>
      </c>
      <c r="Z19" s="4">
        <f>+IF(X19&lt;&gt;0,+(Y19/X19)*100,0)</f>
        <v>-5.879616135043431</v>
      </c>
      <c r="AA19" s="19">
        <f>SUM(AA20:AA23)</f>
        <v>2679640300</v>
      </c>
    </row>
    <row r="20" spans="1:27" ht="12.75">
      <c r="A20" s="5" t="s">
        <v>46</v>
      </c>
      <c r="B20" s="3"/>
      <c r="C20" s="22">
        <v>1386826933</v>
      </c>
      <c r="D20" s="22"/>
      <c r="E20" s="23">
        <v>1598975000</v>
      </c>
      <c r="F20" s="24">
        <v>1587492400</v>
      </c>
      <c r="G20" s="24">
        <v>125900709</v>
      </c>
      <c r="H20" s="24">
        <v>187377773</v>
      </c>
      <c r="I20" s="24">
        <v>146062064</v>
      </c>
      <c r="J20" s="24">
        <v>459340546</v>
      </c>
      <c r="K20" s="24">
        <v>78405708</v>
      </c>
      <c r="L20" s="24">
        <v>121903202</v>
      </c>
      <c r="M20" s="24">
        <v>113606880</v>
      </c>
      <c r="N20" s="24">
        <v>313915790</v>
      </c>
      <c r="O20" s="24">
        <v>113660733</v>
      </c>
      <c r="P20" s="24">
        <v>121239994</v>
      </c>
      <c r="Q20" s="24">
        <v>119223581</v>
      </c>
      <c r="R20" s="24">
        <v>354124308</v>
      </c>
      <c r="S20" s="24"/>
      <c r="T20" s="24"/>
      <c r="U20" s="24"/>
      <c r="V20" s="24"/>
      <c r="W20" s="24">
        <v>1127380644</v>
      </c>
      <c r="X20" s="24">
        <v>1169741270</v>
      </c>
      <c r="Y20" s="24">
        <v>-42360626</v>
      </c>
      <c r="Z20" s="6">
        <v>-3.62</v>
      </c>
      <c r="AA20" s="22">
        <v>1587492400</v>
      </c>
    </row>
    <row r="21" spans="1:27" ht="12.75">
      <c r="A21" s="5" t="s">
        <v>47</v>
      </c>
      <c r="B21" s="3"/>
      <c r="C21" s="22">
        <v>565571941</v>
      </c>
      <c r="D21" s="22"/>
      <c r="E21" s="23">
        <v>608156800</v>
      </c>
      <c r="F21" s="24">
        <v>608168100</v>
      </c>
      <c r="G21" s="24">
        <v>84174923</v>
      </c>
      <c r="H21" s="24">
        <v>81334030</v>
      </c>
      <c r="I21" s="24">
        <v>38669059</v>
      </c>
      <c r="J21" s="24">
        <v>204178012</v>
      </c>
      <c r="K21" s="24">
        <v>35275273</v>
      </c>
      <c r="L21" s="24">
        <v>37793992</v>
      </c>
      <c r="M21" s="24">
        <v>309528</v>
      </c>
      <c r="N21" s="24">
        <v>73378793</v>
      </c>
      <c r="O21" s="24">
        <v>87515076</v>
      </c>
      <c r="P21" s="24">
        <v>57380032</v>
      </c>
      <c r="Q21" s="24">
        <v>77097409</v>
      </c>
      <c r="R21" s="24">
        <v>221992517</v>
      </c>
      <c r="S21" s="24"/>
      <c r="T21" s="24"/>
      <c r="U21" s="24"/>
      <c r="V21" s="24"/>
      <c r="W21" s="24">
        <v>499549322</v>
      </c>
      <c r="X21" s="24">
        <v>536714583</v>
      </c>
      <c r="Y21" s="24">
        <v>-37165261</v>
      </c>
      <c r="Z21" s="6">
        <v>-6.92</v>
      </c>
      <c r="AA21" s="22">
        <v>608168100</v>
      </c>
    </row>
    <row r="22" spans="1:27" ht="12.75">
      <c r="A22" s="5" t="s">
        <v>48</v>
      </c>
      <c r="B22" s="3"/>
      <c r="C22" s="25">
        <v>294275817</v>
      </c>
      <c r="D22" s="25"/>
      <c r="E22" s="26">
        <v>296070600</v>
      </c>
      <c r="F22" s="27">
        <v>300581500</v>
      </c>
      <c r="G22" s="27">
        <v>73671038</v>
      </c>
      <c r="H22" s="27">
        <v>8350770</v>
      </c>
      <c r="I22" s="27">
        <v>8502013</v>
      </c>
      <c r="J22" s="27">
        <v>90523821</v>
      </c>
      <c r="K22" s="27">
        <v>8381332</v>
      </c>
      <c r="L22" s="27">
        <v>8287967</v>
      </c>
      <c r="M22" s="27">
        <v>9016980</v>
      </c>
      <c r="N22" s="27">
        <v>25686279</v>
      </c>
      <c r="O22" s="27">
        <v>59933814</v>
      </c>
      <c r="P22" s="27">
        <v>8655073</v>
      </c>
      <c r="Q22" s="27">
        <v>47999050</v>
      </c>
      <c r="R22" s="27">
        <v>116587937</v>
      </c>
      <c r="S22" s="27"/>
      <c r="T22" s="27"/>
      <c r="U22" s="27"/>
      <c r="V22" s="27"/>
      <c r="W22" s="27">
        <v>232798037</v>
      </c>
      <c r="X22" s="27">
        <v>270678717</v>
      </c>
      <c r="Y22" s="27">
        <v>-37880680</v>
      </c>
      <c r="Z22" s="7">
        <v>-13.99</v>
      </c>
      <c r="AA22" s="25">
        <v>300581500</v>
      </c>
    </row>
    <row r="23" spans="1:27" ht="12.75">
      <c r="A23" s="5" t="s">
        <v>49</v>
      </c>
      <c r="B23" s="3"/>
      <c r="C23" s="22">
        <v>153184935</v>
      </c>
      <c r="D23" s="22"/>
      <c r="E23" s="23">
        <v>185893000</v>
      </c>
      <c r="F23" s="24">
        <v>183398300</v>
      </c>
      <c r="G23" s="24">
        <v>38092708</v>
      </c>
      <c r="H23" s="24">
        <v>7849154</v>
      </c>
      <c r="I23" s="24">
        <v>7891302</v>
      </c>
      <c r="J23" s="24">
        <v>53833164</v>
      </c>
      <c r="K23" s="24">
        <v>7865491</v>
      </c>
      <c r="L23" s="24">
        <v>7848404</v>
      </c>
      <c r="M23" s="24">
        <v>7848933</v>
      </c>
      <c r="N23" s="24">
        <v>23562828</v>
      </c>
      <c r="O23" s="24">
        <v>31812258</v>
      </c>
      <c r="P23" s="24">
        <v>7850463</v>
      </c>
      <c r="Q23" s="24">
        <v>26143631</v>
      </c>
      <c r="R23" s="24">
        <v>65806352</v>
      </c>
      <c r="S23" s="24"/>
      <c r="T23" s="24"/>
      <c r="U23" s="24"/>
      <c r="V23" s="24"/>
      <c r="W23" s="24">
        <v>143202344</v>
      </c>
      <c r="X23" s="24">
        <v>150917043</v>
      </c>
      <c r="Y23" s="24">
        <v>-7714699</v>
      </c>
      <c r="Z23" s="6">
        <v>-5.11</v>
      </c>
      <c r="AA23" s="22">
        <v>183398300</v>
      </c>
    </row>
    <row r="24" spans="1:27" ht="12.75">
      <c r="A24" s="2" t="s">
        <v>50</v>
      </c>
      <c r="B24" s="8" t="s">
        <v>51</v>
      </c>
      <c r="C24" s="19">
        <v>613846</v>
      </c>
      <c r="D24" s="19"/>
      <c r="E24" s="20">
        <v>762800</v>
      </c>
      <c r="F24" s="21">
        <v>761000</v>
      </c>
      <c r="G24" s="21">
        <v>200</v>
      </c>
      <c r="H24" s="21"/>
      <c r="I24" s="21"/>
      <c r="J24" s="21">
        <v>200</v>
      </c>
      <c r="K24" s="21"/>
      <c r="L24" s="21">
        <v>157</v>
      </c>
      <c r="M24" s="21">
        <v>274</v>
      </c>
      <c r="N24" s="21">
        <v>431</v>
      </c>
      <c r="O24" s="21">
        <v>1239</v>
      </c>
      <c r="P24" s="21">
        <v>383009</v>
      </c>
      <c r="Q24" s="21"/>
      <c r="R24" s="21">
        <v>384248</v>
      </c>
      <c r="S24" s="21"/>
      <c r="T24" s="21"/>
      <c r="U24" s="21"/>
      <c r="V24" s="21"/>
      <c r="W24" s="21">
        <v>384879</v>
      </c>
      <c r="X24" s="21">
        <v>754070</v>
      </c>
      <c r="Y24" s="21">
        <v>-369191</v>
      </c>
      <c r="Z24" s="4">
        <v>-48.96</v>
      </c>
      <c r="AA24" s="19">
        <v>761000</v>
      </c>
    </row>
    <row r="25" spans="1:27" ht="12.75">
      <c r="A25" s="9" t="s">
        <v>52</v>
      </c>
      <c r="B25" s="10" t="s">
        <v>53</v>
      </c>
      <c r="C25" s="40">
        <f aca="true" t="shared" si="4" ref="C25:Y25">+C5+C9+C15+C19+C24</f>
        <v>3096110660</v>
      </c>
      <c r="D25" s="40">
        <f>+D5+D9+D15+D19+D24</f>
        <v>0</v>
      </c>
      <c r="E25" s="41">
        <f t="shared" si="4"/>
        <v>3400000100</v>
      </c>
      <c r="F25" s="42">
        <f t="shared" si="4"/>
        <v>3379408400</v>
      </c>
      <c r="G25" s="42">
        <f t="shared" si="4"/>
        <v>415420839</v>
      </c>
      <c r="H25" s="42">
        <f t="shared" si="4"/>
        <v>313928845</v>
      </c>
      <c r="I25" s="42">
        <f t="shared" si="4"/>
        <v>246640056</v>
      </c>
      <c r="J25" s="42">
        <f t="shared" si="4"/>
        <v>975989740</v>
      </c>
      <c r="K25" s="42">
        <f t="shared" si="4"/>
        <v>174965203</v>
      </c>
      <c r="L25" s="42">
        <f t="shared" si="4"/>
        <v>218279084</v>
      </c>
      <c r="M25" s="42">
        <f t="shared" si="4"/>
        <v>178670702</v>
      </c>
      <c r="N25" s="42">
        <f t="shared" si="4"/>
        <v>571914989</v>
      </c>
      <c r="O25" s="42">
        <f t="shared" si="4"/>
        <v>346542252</v>
      </c>
      <c r="P25" s="42">
        <f t="shared" si="4"/>
        <v>244760577</v>
      </c>
      <c r="Q25" s="42">
        <f t="shared" si="4"/>
        <v>330647105</v>
      </c>
      <c r="R25" s="42">
        <f t="shared" si="4"/>
        <v>921949934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2469854663</v>
      </c>
      <c r="X25" s="42">
        <f t="shared" si="4"/>
        <v>2661382789</v>
      </c>
      <c r="Y25" s="42">
        <f t="shared" si="4"/>
        <v>-191528126</v>
      </c>
      <c r="Z25" s="43">
        <f>+IF(X25&lt;&gt;0,+(Y25/X25)*100,0)</f>
        <v>-7.196564387190827</v>
      </c>
      <c r="AA25" s="40">
        <f>+AA5+AA9+AA15+AA19+AA24</f>
        <v>3379408400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2.75">
      <c r="A27" s="12" t="s">
        <v>54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2.75">
      <c r="A28" s="2" t="s">
        <v>31</v>
      </c>
      <c r="B28" s="3"/>
      <c r="C28" s="19">
        <f aca="true" t="shared" si="5" ref="C28:Y28">SUM(C29:C31)</f>
        <v>570862431</v>
      </c>
      <c r="D28" s="19">
        <f>SUM(D29:D31)</f>
        <v>0</v>
      </c>
      <c r="E28" s="20">
        <f t="shared" si="5"/>
        <v>511252300</v>
      </c>
      <c r="F28" s="21">
        <f t="shared" si="5"/>
        <v>547461100</v>
      </c>
      <c r="G28" s="21">
        <f t="shared" si="5"/>
        <v>26061173</v>
      </c>
      <c r="H28" s="21">
        <f t="shared" si="5"/>
        <v>28979152</v>
      </c>
      <c r="I28" s="21">
        <f t="shared" si="5"/>
        <v>34747050</v>
      </c>
      <c r="J28" s="21">
        <f t="shared" si="5"/>
        <v>89787375</v>
      </c>
      <c r="K28" s="21">
        <f t="shared" si="5"/>
        <v>36541077</v>
      </c>
      <c r="L28" s="21">
        <f t="shared" si="5"/>
        <v>37331305</v>
      </c>
      <c r="M28" s="21">
        <f t="shared" si="5"/>
        <v>36712510</v>
      </c>
      <c r="N28" s="21">
        <f t="shared" si="5"/>
        <v>110584892</v>
      </c>
      <c r="O28" s="21">
        <f t="shared" si="5"/>
        <v>42849111</v>
      </c>
      <c r="P28" s="21">
        <f t="shared" si="5"/>
        <v>49391008</v>
      </c>
      <c r="Q28" s="21">
        <f t="shared" si="5"/>
        <v>43998863</v>
      </c>
      <c r="R28" s="21">
        <f t="shared" si="5"/>
        <v>136238982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336611249</v>
      </c>
      <c r="X28" s="21">
        <f t="shared" si="5"/>
        <v>361737003</v>
      </c>
      <c r="Y28" s="21">
        <f t="shared" si="5"/>
        <v>-25125754</v>
      </c>
      <c r="Z28" s="4">
        <f>+IF(X28&lt;&gt;0,+(Y28/X28)*100,0)</f>
        <v>-6.945862267786854</v>
      </c>
      <c r="AA28" s="19">
        <f>SUM(AA29:AA31)</f>
        <v>547461100</v>
      </c>
    </row>
    <row r="29" spans="1:27" ht="12.75">
      <c r="A29" s="5" t="s">
        <v>32</v>
      </c>
      <c r="B29" s="3"/>
      <c r="C29" s="22">
        <v>121074082</v>
      </c>
      <c r="D29" s="22"/>
      <c r="E29" s="23">
        <v>123870300</v>
      </c>
      <c r="F29" s="24">
        <v>138360900</v>
      </c>
      <c r="G29" s="24">
        <v>5906599</v>
      </c>
      <c r="H29" s="24">
        <v>7893580</v>
      </c>
      <c r="I29" s="24">
        <v>8082160</v>
      </c>
      <c r="J29" s="24">
        <v>21882339</v>
      </c>
      <c r="K29" s="24">
        <v>8170564</v>
      </c>
      <c r="L29" s="24">
        <v>8909141</v>
      </c>
      <c r="M29" s="24">
        <v>9133637</v>
      </c>
      <c r="N29" s="24">
        <v>26213342</v>
      </c>
      <c r="O29" s="24">
        <v>9925606</v>
      </c>
      <c r="P29" s="24">
        <v>13318927</v>
      </c>
      <c r="Q29" s="24">
        <v>8569468</v>
      </c>
      <c r="R29" s="24">
        <v>31814001</v>
      </c>
      <c r="S29" s="24"/>
      <c r="T29" s="24"/>
      <c r="U29" s="24"/>
      <c r="V29" s="24"/>
      <c r="W29" s="24">
        <v>79909682</v>
      </c>
      <c r="X29" s="24">
        <v>91350290</v>
      </c>
      <c r="Y29" s="24">
        <v>-11440608</v>
      </c>
      <c r="Z29" s="6">
        <v>-12.52</v>
      </c>
      <c r="AA29" s="22">
        <v>138360900</v>
      </c>
    </row>
    <row r="30" spans="1:27" ht="12.75">
      <c r="A30" s="5" t="s">
        <v>33</v>
      </c>
      <c r="B30" s="3"/>
      <c r="C30" s="25">
        <v>439325739</v>
      </c>
      <c r="D30" s="25"/>
      <c r="E30" s="26">
        <v>380554200</v>
      </c>
      <c r="F30" s="27">
        <v>402172800</v>
      </c>
      <c r="G30" s="27">
        <v>19890721</v>
      </c>
      <c r="H30" s="27">
        <v>20794984</v>
      </c>
      <c r="I30" s="27">
        <v>26432536</v>
      </c>
      <c r="J30" s="27">
        <v>67118241</v>
      </c>
      <c r="K30" s="27">
        <v>28154174</v>
      </c>
      <c r="L30" s="27">
        <v>28003767</v>
      </c>
      <c r="M30" s="27">
        <v>27217707</v>
      </c>
      <c r="N30" s="27">
        <v>83375648</v>
      </c>
      <c r="O30" s="27">
        <v>32639000</v>
      </c>
      <c r="P30" s="27">
        <v>35445971</v>
      </c>
      <c r="Q30" s="27">
        <v>35115198</v>
      </c>
      <c r="R30" s="27">
        <v>103200169</v>
      </c>
      <c r="S30" s="27"/>
      <c r="T30" s="27"/>
      <c r="U30" s="27"/>
      <c r="V30" s="27"/>
      <c r="W30" s="27">
        <v>253694058</v>
      </c>
      <c r="X30" s="27">
        <v>266614010</v>
      </c>
      <c r="Y30" s="27">
        <v>-12919952</v>
      </c>
      <c r="Z30" s="7">
        <v>-4.85</v>
      </c>
      <c r="AA30" s="25">
        <v>402172800</v>
      </c>
    </row>
    <row r="31" spans="1:27" ht="12.75">
      <c r="A31" s="5" t="s">
        <v>34</v>
      </c>
      <c r="B31" s="3"/>
      <c r="C31" s="22">
        <v>10462610</v>
      </c>
      <c r="D31" s="22"/>
      <c r="E31" s="23">
        <v>6827800</v>
      </c>
      <c r="F31" s="24">
        <v>6927400</v>
      </c>
      <c r="G31" s="24">
        <v>263853</v>
      </c>
      <c r="H31" s="24">
        <v>290588</v>
      </c>
      <c r="I31" s="24">
        <v>232354</v>
      </c>
      <c r="J31" s="24">
        <v>786795</v>
      </c>
      <c r="K31" s="24">
        <v>216339</v>
      </c>
      <c r="L31" s="24">
        <v>418397</v>
      </c>
      <c r="M31" s="24">
        <v>361166</v>
      </c>
      <c r="N31" s="24">
        <v>995902</v>
      </c>
      <c r="O31" s="24">
        <v>284505</v>
      </c>
      <c r="P31" s="24">
        <v>626110</v>
      </c>
      <c r="Q31" s="24">
        <v>314197</v>
      </c>
      <c r="R31" s="24">
        <v>1224812</v>
      </c>
      <c r="S31" s="24"/>
      <c r="T31" s="24"/>
      <c r="U31" s="24"/>
      <c r="V31" s="24"/>
      <c r="W31" s="24">
        <v>3007509</v>
      </c>
      <c r="X31" s="24">
        <v>3772703</v>
      </c>
      <c r="Y31" s="24">
        <v>-765194</v>
      </c>
      <c r="Z31" s="6">
        <v>-20.28</v>
      </c>
      <c r="AA31" s="22">
        <v>6927400</v>
      </c>
    </row>
    <row r="32" spans="1:27" ht="12.75">
      <c r="A32" s="2" t="s">
        <v>35</v>
      </c>
      <c r="B32" s="3"/>
      <c r="C32" s="19">
        <f aca="true" t="shared" si="6" ref="C32:Y32">SUM(C33:C37)</f>
        <v>363805423</v>
      </c>
      <c r="D32" s="19">
        <f>SUM(D33:D37)</f>
        <v>0</v>
      </c>
      <c r="E32" s="20">
        <f t="shared" si="6"/>
        <v>369610800</v>
      </c>
      <c r="F32" s="21">
        <f t="shared" si="6"/>
        <v>376436400</v>
      </c>
      <c r="G32" s="21">
        <f t="shared" si="6"/>
        <v>24816023</v>
      </c>
      <c r="H32" s="21">
        <f t="shared" si="6"/>
        <v>30299459</v>
      </c>
      <c r="I32" s="21">
        <f t="shared" si="6"/>
        <v>26503505</v>
      </c>
      <c r="J32" s="21">
        <f t="shared" si="6"/>
        <v>81618987</v>
      </c>
      <c r="K32" s="21">
        <f t="shared" si="6"/>
        <v>24722691</v>
      </c>
      <c r="L32" s="21">
        <f t="shared" si="6"/>
        <v>31840991</v>
      </c>
      <c r="M32" s="21">
        <f t="shared" si="6"/>
        <v>32881718</v>
      </c>
      <c r="N32" s="21">
        <f t="shared" si="6"/>
        <v>89445400</v>
      </c>
      <c r="O32" s="21">
        <f t="shared" si="6"/>
        <v>26502012</v>
      </c>
      <c r="P32" s="21">
        <f t="shared" si="6"/>
        <v>38789827</v>
      </c>
      <c r="Q32" s="21">
        <f t="shared" si="6"/>
        <v>34575718</v>
      </c>
      <c r="R32" s="21">
        <f t="shared" si="6"/>
        <v>99867557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270931944</v>
      </c>
      <c r="X32" s="21">
        <f t="shared" si="6"/>
        <v>271723241</v>
      </c>
      <c r="Y32" s="21">
        <f t="shared" si="6"/>
        <v>-791297</v>
      </c>
      <c r="Z32" s="4">
        <f>+IF(X32&lt;&gt;0,+(Y32/X32)*100,0)</f>
        <v>-0.2912143242101253</v>
      </c>
      <c r="AA32" s="19">
        <f>SUM(AA33:AA37)</f>
        <v>376436400</v>
      </c>
    </row>
    <row r="33" spans="1:27" ht="12.75">
      <c r="A33" s="5" t="s">
        <v>36</v>
      </c>
      <c r="B33" s="3"/>
      <c r="C33" s="22">
        <v>113750942</v>
      </c>
      <c r="D33" s="22"/>
      <c r="E33" s="23">
        <v>110164300</v>
      </c>
      <c r="F33" s="24">
        <v>115066000</v>
      </c>
      <c r="G33" s="24">
        <v>8100879</v>
      </c>
      <c r="H33" s="24">
        <v>9220891</v>
      </c>
      <c r="I33" s="24">
        <v>8056523</v>
      </c>
      <c r="J33" s="24">
        <v>25378293</v>
      </c>
      <c r="K33" s="24">
        <v>6751629</v>
      </c>
      <c r="L33" s="24">
        <v>9178863</v>
      </c>
      <c r="M33" s="24">
        <v>11750658</v>
      </c>
      <c r="N33" s="24">
        <v>27681150</v>
      </c>
      <c r="O33" s="24">
        <v>6507473</v>
      </c>
      <c r="P33" s="24">
        <v>12786202</v>
      </c>
      <c r="Q33" s="24">
        <v>11255036</v>
      </c>
      <c r="R33" s="24">
        <v>30548711</v>
      </c>
      <c r="S33" s="24"/>
      <c r="T33" s="24"/>
      <c r="U33" s="24"/>
      <c r="V33" s="24"/>
      <c r="W33" s="24">
        <v>83608154</v>
      </c>
      <c r="X33" s="24">
        <v>81987967</v>
      </c>
      <c r="Y33" s="24">
        <v>1620187</v>
      </c>
      <c r="Z33" s="6">
        <v>1.98</v>
      </c>
      <c r="AA33" s="22">
        <v>115066000</v>
      </c>
    </row>
    <row r="34" spans="1:27" ht="12.75">
      <c r="A34" s="5" t="s">
        <v>37</v>
      </c>
      <c r="B34" s="3"/>
      <c r="C34" s="22">
        <v>133528711</v>
      </c>
      <c r="D34" s="22"/>
      <c r="E34" s="23">
        <v>141278200</v>
      </c>
      <c r="F34" s="24">
        <v>141604900</v>
      </c>
      <c r="G34" s="24">
        <v>8233413</v>
      </c>
      <c r="H34" s="24">
        <v>12003990</v>
      </c>
      <c r="I34" s="24">
        <v>9153635</v>
      </c>
      <c r="J34" s="24">
        <v>29391038</v>
      </c>
      <c r="K34" s="24">
        <v>9169368</v>
      </c>
      <c r="L34" s="24">
        <v>12692791</v>
      </c>
      <c r="M34" s="24">
        <v>11587731</v>
      </c>
      <c r="N34" s="24">
        <v>33449890</v>
      </c>
      <c r="O34" s="24">
        <v>10553089</v>
      </c>
      <c r="P34" s="24">
        <v>14712645</v>
      </c>
      <c r="Q34" s="24">
        <v>12675186</v>
      </c>
      <c r="R34" s="24">
        <v>37940920</v>
      </c>
      <c r="S34" s="24"/>
      <c r="T34" s="24"/>
      <c r="U34" s="24"/>
      <c r="V34" s="24"/>
      <c r="W34" s="24">
        <v>100781848</v>
      </c>
      <c r="X34" s="24">
        <v>101994112</v>
      </c>
      <c r="Y34" s="24">
        <v>-1212264</v>
      </c>
      <c r="Z34" s="6">
        <v>-1.19</v>
      </c>
      <c r="AA34" s="22">
        <v>141604900</v>
      </c>
    </row>
    <row r="35" spans="1:27" ht="12.75">
      <c r="A35" s="5" t="s">
        <v>38</v>
      </c>
      <c r="B35" s="3"/>
      <c r="C35" s="22">
        <v>91717336</v>
      </c>
      <c r="D35" s="22"/>
      <c r="E35" s="23">
        <v>102508900</v>
      </c>
      <c r="F35" s="24">
        <v>99634500</v>
      </c>
      <c r="G35" s="24">
        <v>7262297</v>
      </c>
      <c r="H35" s="24">
        <v>7840895</v>
      </c>
      <c r="I35" s="24">
        <v>8085261</v>
      </c>
      <c r="J35" s="24">
        <v>23188453</v>
      </c>
      <c r="K35" s="24">
        <v>7507819</v>
      </c>
      <c r="L35" s="24">
        <v>8571267</v>
      </c>
      <c r="M35" s="24">
        <v>8100835</v>
      </c>
      <c r="N35" s="24">
        <v>24179921</v>
      </c>
      <c r="O35" s="24">
        <v>8188173</v>
      </c>
      <c r="P35" s="24">
        <v>9033149</v>
      </c>
      <c r="Q35" s="24">
        <v>8310295</v>
      </c>
      <c r="R35" s="24">
        <v>25531617</v>
      </c>
      <c r="S35" s="24"/>
      <c r="T35" s="24"/>
      <c r="U35" s="24"/>
      <c r="V35" s="24"/>
      <c r="W35" s="24">
        <v>72899991</v>
      </c>
      <c r="X35" s="24">
        <v>74109343</v>
      </c>
      <c r="Y35" s="24">
        <v>-1209352</v>
      </c>
      <c r="Z35" s="6">
        <v>-1.63</v>
      </c>
      <c r="AA35" s="22">
        <v>99634500</v>
      </c>
    </row>
    <row r="36" spans="1:27" ht="12.75">
      <c r="A36" s="5" t="s">
        <v>39</v>
      </c>
      <c r="B36" s="3"/>
      <c r="C36" s="22">
        <v>24808434</v>
      </c>
      <c r="D36" s="22"/>
      <c r="E36" s="23">
        <v>15659400</v>
      </c>
      <c r="F36" s="24">
        <v>20131000</v>
      </c>
      <c r="G36" s="24">
        <v>1219434</v>
      </c>
      <c r="H36" s="24">
        <v>1233683</v>
      </c>
      <c r="I36" s="24">
        <v>1208086</v>
      </c>
      <c r="J36" s="24">
        <v>3661203</v>
      </c>
      <c r="K36" s="24">
        <v>1293875</v>
      </c>
      <c r="L36" s="24">
        <v>1398070</v>
      </c>
      <c r="M36" s="24">
        <v>1442494</v>
      </c>
      <c r="N36" s="24">
        <v>4134439</v>
      </c>
      <c r="O36" s="24">
        <v>1253277</v>
      </c>
      <c r="P36" s="24">
        <v>2257831</v>
      </c>
      <c r="Q36" s="24">
        <v>2335201</v>
      </c>
      <c r="R36" s="24">
        <v>5846309</v>
      </c>
      <c r="S36" s="24"/>
      <c r="T36" s="24"/>
      <c r="U36" s="24"/>
      <c r="V36" s="24"/>
      <c r="W36" s="24">
        <v>13641951</v>
      </c>
      <c r="X36" s="24">
        <v>13631819</v>
      </c>
      <c r="Y36" s="24">
        <v>10132</v>
      </c>
      <c r="Z36" s="6">
        <v>0.07</v>
      </c>
      <c r="AA36" s="22">
        <v>20131000</v>
      </c>
    </row>
    <row r="37" spans="1:27" ht="12.75">
      <c r="A37" s="5" t="s">
        <v>40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/>
      <c r="AA37" s="25"/>
    </row>
    <row r="38" spans="1:27" ht="12.75">
      <c r="A38" s="2" t="s">
        <v>41</v>
      </c>
      <c r="B38" s="8"/>
      <c r="C38" s="19">
        <f aca="true" t="shared" si="7" ref="C38:Y38">SUM(C39:C41)</f>
        <v>315113794</v>
      </c>
      <c r="D38" s="19">
        <f>SUM(D39:D41)</f>
        <v>0</v>
      </c>
      <c r="E38" s="20">
        <f t="shared" si="7"/>
        <v>294146200</v>
      </c>
      <c r="F38" s="21">
        <f t="shared" si="7"/>
        <v>305180300</v>
      </c>
      <c r="G38" s="21">
        <f t="shared" si="7"/>
        <v>19108791</v>
      </c>
      <c r="H38" s="21">
        <f t="shared" si="7"/>
        <v>18561217</v>
      </c>
      <c r="I38" s="21">
        <f t="shared" si="7"/>
        <v>19331847</v>
      </c>
      <c r="J38" s="21">
        <f t="shared" si="7"/>
        <v>57001855</v>
      </c>
      <c r="K38" s="21">
        <f t="shared" si="7"/>
        <v>18846724</v>
      </c>
      <c r="L38" s="21">
        <f t="shared" si="7"/>
        <v>22751964</v>
      </c>
      <c r="M38" s="21">
        <f t="shared" si="7"/>
        <v>26285491</v>
      </c>
      <c r="N38" s="21">
        <f t="shared" si="7"/>
        <v>67884179</v>
      </c>
      <c r="O38" s="21">
        <f t="shared" si="7"/>
        <v>24178404</v>
      </c>
      <c r="P38" s="21">
        <f t="shared" si="7"/>
        <v>29419926</v>
      </c>
      <c r="Q38" s="21">
        <f t="shared" si="7"/>
        <v>24536461</v>
      </c>
      <c r="R38" s="21">
        <f t="shared" si="7"/>
        <v>78134791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203020825</v>
      </c>
      <c r="X38" s="21">
        <f t="shared" si="7"/>
        <v>209703440</v>
      </c>
      <c r="Y38" s="21">
        <f t="shared" si="7"/>
        <v>-6682615</v>
      </c>
      <c r="Z38" s="4">
        <f>+IF(X38&lt;&gt;0,+(Y38/X38)*100,0)</f>
        <v>-3.1866978433925546</v>
      </c>
      <c r="AA38" s="19">
        <f>SUM(AA39:AA41)</f>
        <v>305180300</v>
      </c>
    </row>
    <row r="39" spans="1:27" ht="12.75">
      <c r="A39" s="5" t="s">
        <v>42</v>
      </c>
      <c r="B39" s="3"/>
      <c r="C39" s="22">
        <v>75345213</v>
      </c>
      <c r="D39" s="22"/>
      <c r="E39" s="23">
        <v>83189100</v>
      </c>
      <c r="F39" s="24">
        <v>84222400</v>
      </c>
      <c r="G39" s="24">
        <v>5253824</v>
      </c>
      <c r="H39" s="24">
        <v>5476681</v>
      </c>
      <c r="I39" s="24">
        <v>6317255</v>
      </c>
      <c r="J39" s="24">
        <v>17047760</v>
      </c>
      <c r="K39" s="24">
        <v>5712130</v>
      </c>
      <c r="L39" s="24">
        <v>6784675</v>
      </c>
      <c r="M39" s="24">
        <v>6822574</v>
      </c>
      <c r="N39" s="24">
        <v>19319379</v>
      </c>
      <c r="O39" s="24">
        <v>9415420</v>
      </c>
      <c r="P39" s="24">
        <v>5916003</v>
      </c>
      <c r="Q39" s="24">
        <v>6229333</v>
      </c>
      <c r="R39" s="24">
        <v>21560756</v>
      </c>
      <c r="S39" s="24"/>
      <c r="T39" s="24"/>
      <c r="U39" s="24"/>
      <c r="V39" s="24"/>
      <c r="W39" s="24">
        <v>57927895</v>
      </c>
      <c r="X39" s="24">
        <v>60854158</v>
      </c>
      <c r="Y39" s="24">
        <v>-2926263</v>
      </c>
      <c r="Z39" s="6">
        <v>-4.81</v>
      </c>
      <c r="AA39" s="22">
        <v>84222400</v>
      </c>
    </row>
    <row r="40" spans="1:27" ht="12.75">
      <c r="A40" s="5" t="s">
        <v>43</v>
      </c>
      <c r="B40" s="3"/>
      <c r="C40" s="22">
        <v>231590595</v>
      </c>
      <c r="D40" s="22"/>
      <c r="E40" s="23">
        <v>202252500</v>
      </c>
      <c r="F40" s="24">
        <v>212148400</v>
      </c>
      <c r="G40" s="24">
        <v>13407569</v>
      </c>
      <c r="H40" s="24">
        <v>12552043</v>
      </c>
      <c r="I40" s="24">
        <v>12446074</v>
      </c>
      <c r="J40" s="24">
        <v>38405686</v>
      </c>
      <c r="K40" s="24">
        <v>12426902</v>
      </c>
      <c r="L40" s="24">
        <v>15340045</v>
      </c>
      <c r="M40" s="24">
        <v>18971998</v>
      </c>
      <c r="N40" s="24">
        <v>46738945</v>
      </c>
      <c r="O40" s="24">
        <v>13836908</v>
      </c>
      <c r="P40" s="24">
        <v>22666379</v>
      </c>
      <c r="Q40" s="24">
        <v>17635570</v>
      </c>
      <c r="R40" s="24">
        <v>54138857</v>
      </c>
      <c r="S40" s="24"/>
      <c r="T40" s="24"/>
      <c r="U40" s="24"/>
      <c r="V40" s="24"/>
      <c r="W40" s="24">
        <v>139283488</v>
      </c>
      <c r="X40" s="24">
        <v>142582542</v>
      </c>
      <c r="Y40" s="24">
        <v>-3299054</v>
      </c>
      <c r="Z40" s="6">
        <v>-2.31</v>
      </c>
      <c r="AA40" s="22">
        <v>212148400</v>
      </c>
    </row>
    <row r="41" spans="1:27" ht="12.75">
      <c r="A41" s="5" t="s">
        <v>44</v>
      </c>
      <c r="B41" s="3"/>
      <c r="C41" s="22">
        <v>8177986</v>
      </c>
      <c r="D41" s="22"/>
      <c r="E41" s="23">
        <v>8704600</v>
      </c>
      <c r="F41" s="24">
        <v>8809500</v>
      </c>
      <c r="G41" s="24">
        <v>447398</v>
      </c>
      <c r="H41" s="24">
        <v>532493</v>
      </c>
      <c r="I41" s="24">
        <v>568518</v>
      </c>
      <c r="J41" s="24">
        <v>1548409</v>
      </c>
      <c r="K41" s="24">
        <v>707692</v>
      </c>
      <c r="L41" s="24">
        <v>627244</v>
      </c>
      <c r="M41" s="24">
        <v>490919</v>
      </c>
      <c r="N41" s="24">
        <v>1825855</v>
      </c>
      <c r="O41" s="24">
        <v>926076</v>
      </c>
      <c r="P41" s="24">
        <v>837544</v>
      </c>
      <c r="Q41" s="24">
        <v>671558</v>
      </c>
      <c r="R41" s="24">
        <v>2435178</v>
      </c>
      <c r="S41" s="24"/>
      <c r="T41" s="24"/>
      <c r="U41" s="24"/>
      <c r="V41" s="24"/>
      <c r="W41" s="24">
        <v>5809442</v>
      </c>
      <c r="X41" s="24">
        <v>6266740</v>
      </c>
      <c r="Y41" s="24">
        <v>-457298</v>
      </c>
      <c r="Z41" s="6">
        <v>-7.3</v>
      </c>
      <c r="AA41" s="22">
        <v>8809500</v>
      </c>
    </row>
    <row r="42" spans="1:27" ht="12.75">
      <c r="A42" s="2" t="s">
        <v>45</v>
      </c>
      <c r="B42" s="8"/>
      <c r="C42" s="19">
        <f aca="true" t="shared" si="8" ref="C42:Y42">SUM(C43:C46)</f>
        <v>1945776445</v>
      </c>
      <c r="D42" s="19">
        <f>SUM(D43:D46)</f>
        <v>0</v>
      </c>
      <c r="E42" s="20">
        <f t="shared" si="8"/>
        <v>2055375600</v>
      </c>
      <c r="F42" s="21">
        <f t="shared" si="8"/>
        <v>2059077500</v>
      </c>
      <c r="G42" s="21">
        <f t="shared" si="8"/>
        <v>74161957</v>
      </c>
      <c r="H42" s="21">
        <f t="shared" si="8"/>
        <v>176281700</v>
      </c>
      <c r="I42" s="21">
        <f t="shared" si="8"/>
        <v>300938483</v>
      </c>
      <c r="J42" s="21">
        <f t="shared" si="8"/>
        <v>551382140</v>
      </c>
      <c r="K42" s="21">
        <f t="shared" si="8"/>
        <v>101490439</v>
      </c>
      <c r="L42" s="21">
        <f t="shared" si="8"/>
        <v>153685791</v>
      </c>
      <c r="M42" s="21">
        <f t="shared" si="8"/>
        <v>270533994</v>
      </c>
      <c r="N42" s="21">
        <f t="shared" si="8"/>
        <v>525710224</v>
      </c>
      <c r="O42" s="21">
        <f t="shared" si="8"/>
        <v>41913766</v>
      </c>
      <c r="P42" s="21">
        <f t="shared" si="8"/>
        <v>180115721</v>
      </c>
      <c r="Q42" s="21">
        <f t="shared" si="8"/>
        <v>149287879</v>
      </c>
      <c r="R42" s="21">
        <f t="shared" si="8"/>
        <v>371317366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1448409730</v>
      </c>
      <c r="X42" s="21">
        <f t="shared" si="8"/>
        <v>1444165433</v>
      </c>
      <c r="Y42" s="21">
        <f t="shared" si="8"/>
        <v>4244297</v>
      </c>
      <c r="Z42" s="4">
        <f>+IF(X42&lt;&gt;0,+(Y42/X42)*100,0)</f>
        <v>0.2938927149906378</v>
      </c>
      <c r="AA42" s="19">
        <f>SUM(AA43:AA46)</f>
        <v>2059077500</v>
      </c>
    </row>
    <row r="43" spans="1:27" ht="12.75">
      <c r="A43" s="5" t="s">
        <v>46</v>
      </c>
      <c r="B43" s="3"/>
      <c r="C43" s="22">
        <v>1045185218</v>
      </c>
      <c r="D43" s="22"/>
      <c r="E43" s="23">
        <v>1249597500</v>
      </c>
      <c r="F43" s="24">
        <v>1240773500</v>
      </c>
      <c r="G43" s="24">
        <v>12592749</v>
      </c>
      <c r="H43" s="24">
        <v>115912404</v>
      </c>
      <c r="I43" s="24">
        <v>234224034</v>
      </c>
      <c r="J43" s="24">
        <v>362729187</v>
      </c>
      <c r="K43" s="24">
        <v>43996682</v>
      </c>
      <c r="L43" s="24">
        <v>90558917</v>
      </c>
      <c r="M43" s="24">
        <v>168488134</v>
      </c>
      <c r="N43" s="24">
        <v>303043733</v>
      </c>
      <c r="O43" s="24">
        <v>16568434</v>
      </c>
      <c r="P43" s="24">
        <v>98428362</v>
      </c>
      <c r="Q43" s="24">
        <v>84843652</v>
      </c>
      <c r="R43" s="24">
        <v>199840448</v>
      </c>
      <c r="S43" s="24"/>
      <c r="T43" s="24"/>
      <c r="U43" s="24"/>
      <c r="V43" s="24"/>
      <c r="W43" s="24">
        <v>865613368</v>
      </c>
      <c r="X43" s="24">
        <v>883943558</v>
      </c>
      <c r="Y43" s="24">
        <v>-18330190</v>
      </c>
      <c r="Z43" s="6">
        <v>-2.07</v>
      </c>
      <c r="AA43" s="22">
        <v>1240773500</v>
      </c>
    </row>
    <row r="44" spans="1:27" ht="12.75">
      <c r="A44" s="5" t="s">
        <v>47</v>
      </c>
      <c r="B44" s="3"/>
      <c r="C44" s="22">
        <v>518042363</v>
      </c>
      <c r="D44" s="22"/>
      <c r="E44" s="23">
        <v>457148900</v>
      </c>
      <c r="F44" s="24">
        <v>446418500</v>
      </c>
      <c r="G44" s="24">
        <v>44789962</v>
      </c>
      <c r="H44" s="24">
        <v>30522820</v>
      </c>
      <c r="I44" s="24">
        <v>41029038</v>
      </c>
      <c r="J44" s="24">
        <v>116341820</v>
      </c>
      <c r="K44" s="24">
        <v>35477576</v>
      </c>
      <c r="L44" s="24">
        <v>31755754</v>
      </c>
      <c r="M44" s="24">
        <v>68612084</v>
      </c>
      <c r="N44" s="24">
        <v>135845414</v>
      </c>
      <c r="O44" s="24">
        <v>17711849</v>
      </c>
      <c r="P44" s="24">
        <v>44171108</v>
      </c>
      <c r="Q44" s="24">
        <v>36328251</v>
      </c>
      <c r="R44" s="24">
        <v>98211208</v>
      </c>
      <c r="S44" s="24"/>
      <c r="T44" s="24"/>
      <c r="U44" s="24"/>
      <c r="V44" s="24"/>
      <c r="W44" s="24">
        <v>350398442</v>
      </c>
      <c r="X44" s="24">
        <v>315120073</v>
      </c>
      <c r="Y44" s="24">
        <v>35278369</v>
      </c>
      <c r="Z44" s="6">
        <v>11.2</v>
      </c>
      <c r="AA44" s="22">
        <v>446418500</v>
      </c>
    </row>
    <row r="45" spans="1:27" ht="12.75">
      <c r="A45" s="5" t="s">
        <v>48</v>
      </c>
      <c r="B45" s="3"/>
      <c r="C45" s="25">
        <v>285700894</v>
      </c>
      <c r="D45" s="25"/>
      <c r="E45" s="26">
        <v>222889200</v>
      </c>
      <c r="F45" s="27">
        <v>263995700</v>
      </c>
      <c r="G45" s="27">
        <v>10299439</v>
      </c>
      <c r="H45" s="27">
        <v>23016668</v>
      </c>
      <c r="I45" s="27">
        <v>17898440</v>
      </c>
      <c r="J45" s="27">
        <v>51214547</v>
      </c>
      <c r="K45" s="27">
        <v>15189851</v>
      </c>
      <c r="L45" s="27">
        <v>22630213</v>
      </c>
      <c r="M45" s="27">
        <v>25292082</v>
      </c>
      <c r="N45" s="27">
        <v>63112146</v>
      </c>
      <c r="O45" s="27">
        <v>-3010037</v>
      </c>
      <c r="P45" s="27">
        <v>25087913</v>
      </c>
      <c r="Q45" s="27">
        <v>21525812</v>
      </c>
      <c r="R45" s="27">
        <v>43603688</v>
      </c>
      <c r="S45" s="27"/>
      <c r="T45" s="27"/>
      <c r="U45" s="27"/>
      <c r="V45" s="27"/>
      <c r="W45" s="27">
        <v>157930381</v>
      </c>
      <c r="X45" s="27">
        <v>168782164</v>
      </c>
      <c r="Y45" s="27">
        <v>-10851783</v>
      </c>
      <c r="Z45" s="7">
        <v>-6.43</v>
      </c>
      <c r="AA45" s="25">
        <v>263995700</v>
      </c>
    </row>
    <row r="46" spans="1:27" ht="12.75">
      <c r="A46" s="5" t="s">
        <v>49</v>
      </c>
      <c r="B46" s="3"/>
      <c r="C46" s="22">
        <v>96847970</v>
      </c>
      <c r="D46" s="22"/>
      <c r="E46" s="23">
        <v>125740000</v>
      </c>
      <c r="F46" s="24">
        <v>107889800</v>
      </c>
      <c r="G46" s="24">
        <v>6479807</v>
      </c>
      <c r="H46" s="24">
        <v>6829808</v>
      </c>
      <c r="I46" s="24">
        <v>7786971</v>
      </c>
      <c r="J46" s="24">
        <v>21096586</v>
      </c>
      <c r="K46" s="24">
        <v>6826330</v>
      </c>
      <c r="L46" s="24">
        <v>8740907</v>
      </c>
      <c r="M46" s="24">
        <v>8141694</v>
      </c>
      <c r="N46" s="24">
        <v>23708931</v>
      </c>
      <c r="O46" s="24">
        <v>10643520</v>
      </c>
      <c r="P46" s="24">
        <v>12428338</v>
      </c>
      <c r="Q46" s="24">
        <v>6590164</v>
      </c>
      <c r="R46" s="24">
        <v>29662022</v>
      </c>
      <c r="S46" s="24"/>
      <c r="T46" s="24"/>
      <c r="U46" s="24"/>
      <c r="V46" s="24"/>
      <c r="W46" s="24">
        <v>74467539</v>
      </c>
      <c r="X46" s="24">
        <v>76319638</v>
      </c>
      <c r="Y46" s="24">
        <v>-1852099</v>
      </c>
      <c r="Z46" s="6">
        <v>-2.43</v>
      </c>
      <c r="AA46" s="22">
        <v>107889800</v>
      </c>
    </row>
    <row r="47" spans="1:27" ht="12.75">
      <c r="A47" s="2" t="s">
        <v>50</v>
      </c>
      <c r="B47" s="8" t="s">
        <v>51</v>
      </c>
      <c r="C47" s="19">
        <v>4549302</v>
      </c>
      <c r="D47" s="19"/>
      <c r="E47" s="20">
        <v>3862000</v>
      </c>
      <c r="F47" s="21">
        <v>4239700</v>
      </c>
      <c r="G47" s="21">
        <v>264945</v>
      </c>
      <c r="H47" s="21">
        <v>245175</v>
      </c>
      <c r="I47" s="21">
        <v>191885</v>
      </c>
      <c r="J47" s="21">
        <v>702005</v>
      </c>
      <c r="K47" s="21">
        <v>190483</v>
      </c>
      <c r="L47" s="21">
        <v>276879</v>
      </c>
      <c r="M47" s="21">
        <v>792885</v>
      </c>
      <c r="N47" s="21">
        <v>1260247</v>
      </c>
      <c r="O47" s="21">
        <v>396449</v>
      </c>
      <c r="P47" s="21">
        <v>368721</v>
      </c>
      <c r="Q47" s="21">
        <v>286679</v>
      </c>
      <c r="R47" s="21">
        <v>1051849</v>
      </c>
      <c r="S47" s="21"/>
      <c r="T47" s="21"/>
      <c r="U47" s="21"/>
      <c r="V47" s="21"/>
      <c r="W47" s="21">
        <v>3014101</v>
      </c>
      <c r="X47" s="21">
        <v>3160200</v>
      </c>
      <c r="Y47" s="21">
        <v>-146099</v>
      </c>
      <c r="Z47" s="4">
        <v>-4.62</v>
      </c>
      <c r="AA47" s="19">
        <v>4239700</v>
      </c>
    </row>
    <row r="48" spans="1:27" ht="12.75">
      <c r="A48" s="9" t="s">
        <v>55</v>
      </c>
      <c r="B48" s="10" t="s">
        <v>56</v>
      </c>
      <c r="C48" s="40">
        <f aca="true" t="shared" si="9" ref="C48:Y48">+C28+C32+C38+C42+C47</f>
        <v>3200107395</v>
      </c>
      <c r="D48" s="40">
        <f>+D28+D32+D38+D42+D47</f>
        <v>0</v>
      </c>
      <c r="E48" s="41">
        <f t="shared" si="9"/>
        <v>3234246900</v>
      </c>
      <c r="F48" s="42">
        <f t="shared" si="9"/>
        <v>3292395000</v>
      </c>
      <c r="G48" s="42">
        <f t="shared" si="9"/>
        <v>144412889</v>
      </c>
      <c r="H48" s="42">
        <f t="shared" si="9"/>
        <v>254366703</v>
      </c>
      <c r="I48" s="42">
        <f t="shared" si="9"/>
        <v>381712770</v>
      </c>
      <c r="J48" s="42">
        <f t="shared" si="9"/>
        <v>780492362</v>
      </c>
      <c r="K48" s="42">
        <f t="shared" si="9"/>
        <v>181791414</v>
      </c>
      <c r="L48" s="42">
        <f t="shared" si="9"/>
        <v>245886930</v>
      </c>
      <c r="M48" s="42">
        <f t="shared" si="9"/>
        <v>367206598</v>
      </c>
      <c r="N48" s="42">
        <f t="shared" si="9"/>
        <v>794884942</v>
      </c>
      <c r="O48" s="42">
        <f t="shared" si="9"/>
        <v>135839742</v>
      </c>
      <c r="P48" s="42">
        <f t="shared" si="9"/>
        <v>298085203</v>
      </c>
      <c r="Q48" s="42">
        <f t="shared" si="9"/>
        <v>252685600</v>
      </c>
      <c r="R48" s="42">
        <f t="shared" si="9"/>
        <v>686610545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2261987849</v>
      </c>
      <c r="X48" s="42">
        <f t="shared" si="9"/>
        <v>2290489317</v>
      </c>
      <c r="Y48" s="42">
        <f t="shared" si="9"/>
        <v>-28501468</v>
      </c>
      <c r="Z48" s="43">
        <f>+IF(X48&lt;&gt;0,+(Y48/X48)*100,0)</f>
        <v>-1.2443397045540554</v>
      </c>
      <c r="AA48" s="40">
        <f>+AA28+AA32+AA38+AA42+AA47</f>
        <v>3292395000</v>
      </c>
    </row>
    <row r="49" spans="1:27" ht="12.75">
      <c r="A49" s="14" t="s">
        <v>76</v>
      </c>
      <c r="B49" s="15"/>
      <c r="C49" s="44">
        <f aca="true" t="shared" si="10" ref="C49:Y49">+C25-C48</f>
        <v>-103996735</v>
      </c>
      <c r="D49" s="44">
        <f>+D25-D48</f>
        <v>0</v>
      </c>
      <c r="E49" s="45">
        <f t="shared" si="10"/>
        <v>165753200</v>
      </c>
      <c r="F49" s="46">
        <f t="shared" si="10"/>
        <v>87013400</v>
      </c>
      <c r="G49" s="46">
        <f t="shared" si="10"/>
        <v>271007950</v>
      </c>
      <c r="H49" s="46">
        <f t="shared" si="10"/>
        <v>59562142</v>
      </c>
      <c r="I49" s="46">
        <f t="shared" si="10"/>
        <v>-135072714</v>
      </c>
      <c r="J49" s="46">
        <f t="shared" si="10"/>
        <v>195497378</v>
      </c>
      <c r="K49" s="46">
        <f t="shared" si="10"/>
        <v>-6826211</v>
      </c>
      <c r="L49" s="46">
        <f t="shared" si="10"/>
        <v>-27607846</v>
      </c>
      <c r="M49" s="46">
        <f t="shared" si="10"/>
        <v>-188535896</v>
      </c>
      <c r="N49" s="46">
        <f t="shared" si="10"/>
        <v>-222969953</v>
      </c>
      <c r="O49" s="46">
        <f t="shared" si="10"/>
        <v>210702510</v>
      </c>
      <c r="P49" s="46">
        <f t="shared" si="10"/>
        <v>-53324626</v>
      </c>
      <c r="Q49" s="46">
        <f t="shared" si="10"/>
        <v>77961505</v>
      </c>
      <c r="R49" s="46">
        <f t="shared" si="10"/>
        <v>235339389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207866814</v>
      </c>
      <c r="X49" s="46">
        <f>IF(F25=F48,0,X25-X48)</f>
        <v>370893472</v>
      </c>
      <c r="Y49" s="46">
        <f t="shared" si="10"/>
        <v>-163026658</v>
      </c>
      <c r="Z49" s="47">
        <f>+IF(X49&lt;&gt;0,+(Y49/X49)*100,0)</f>
        <v>-43.95511657859538</v>
      </c>
      <c r="AA49" s="44">
        <f>+AA25-AA48</f>
        <v>87013400</v>
      </c>
    </row>
    <row r="50" spans="1:27" ht="12.75">
      <c r="A50" s="16" t="s">
        <v>77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2.75">
      <c r="A51" s="17" t="s">
        <v>78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2.75">
      <c r="A52" s="18" t="s">
        <v>79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2.75">
      <c r="A53" s="17" t="s">
        <v>80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81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2.7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2.7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2.7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2.7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2.7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2.7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cellComments="atEnd" horizontalDpi="600" verticalDpi="6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53" t="s">
        <v>62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82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/>
      <c r="C3" s="32" t="s">
        <v>6</v>
      </c>
      <c r="D3" s="32" t="s">
        <v>6</v>
      </c>
      <c r="E3" s="33" t="s">
        <v>7</v>
      </c>
      <c r="F3" s="34" t="s">
        <v>8</v>
      </c>
      <c r="G3" s="34" t="s">
        <v>9</v>
      </c>
      <c r="H3" s="34" t="s">
        <v>10</v>
      </c>
      <c r="I3" s="34" t="s">
        <v>11</v>
      </c>
      <c r="J3" s="34" t="s">
        <v>12</v>
      </c>
      <c r="K3" s="34" t="s">
        <v>13</v>
      </c>
      <c r="L3" s="34" t="s">
        <v>14</v>
      </c>
      <c r="M3" s="34" t="s">
        <v>15</v>
      </c>
      <c r="N3" s="34" t="s">
        <v>16</v>
      </c>
      <c r="O3" s="34" t="s">
        <v>17</v>
      </c>
      <c r="P3" s="34" t="s">
        <v>18</v>
      </c>
      <c r="Q3" s="34" t="s">
        <v>19</v>
      </c>
      <c r="R3" s="34" t="s">
        <v>20</v>
      </c>
      <c r="S3" s="34" t="s">
        <v>21</v>
      </c>
      <c r="T3" s="34" t="s">
        <v>22</v>
      </c>
      <c r="U3" s="34" t="s">
        <v>23</v>
      </c>
      <c r="V3" s="34" t="s">
        <v>24</v>
      </c>
      <c r="W3" s="34" t="s">
        <v>25</v>
      </c>
      <c r="X3" s="34" t="s">
        <v>26</v>
      </c>
      <c r="Y3" s="34" t="s">
        <v>27</v>
      </c>
      <c r="Z3" s="34" t="s">
        <v>28</v>
      </c>
      <c r="AA3" s="35" t="s">
        <v>29</v>
      </c>
    </row>
    <row r="4" spans="1:27" ht="12.75">
      <c r="A4" s="12" t="s">
        <v>30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2.75">
      <c r="A5" s="2" t="s">
        <v>31</v>
      </c>
      <c r="B5" s="3"/>
      <c r="C5" s="19">
        <f aca="true" t="shared" si="0" ref="C5:Y5">SUM(C6:C8)</f>
        <v>2551957013</v>
      </c>
      <c r="D5" s="19">
        <f>SUM(D6:D8)</f>
        <v>0</v>
      </c>
      <c r="E5" s="20">
        <f t="shared" si="0"/>
        <v>3150801864</v>
      </c>
      <c r="F5" s="21">
        <f t="shared" si="0"/>
        <v>3120648964</v>
      </c>
      <c r="G5" s="21">
        <f t="shared" si="0"/>
        <v>139722150</v>
      </c>
      <c r="H5" s="21">
        <f t="shared" si="0"/>
        <v>480690656</v>
      </c>
      <c r="I5" s="21">
        <f t="shared" si="0"/>
        <v>125922435</v>
      </c>
      <c r="J5" s="21">
        <f t="shared" si="0"/>
        <v>746335241</v>
      </c>
      <c r="K5" s="21">
        <f t="shared" si="0"/>
        <v>111746093</v>
      </c>
      <c r="L5" s="21">
        <f t="shared" si="0"/>
        <v>173044954</v>
      </c>
      <c r="M5" s="21">
        <f t="shared" si="0"/>
        <v>364835457</v>
      </c>
      <c r="N5" s="21">
        <f t="shared" si="0"/>
        <v>649626504</v>
      </c>
      <c r="O5" s="21">
        <f t="shared" si="0"/>
        <v>91065835</v>
      </c>
      <c r="P5" s="21">
        <f t="shared" si="0"/>
        <v>237791430</v>
      </c>
      <c r="Q5" s="21">
        <f t="shared" si="0"/>
        <v>331479462</v>
      </c>
      <c r="R5" s="21">
        <f t="shared" si="0"/>
        <v>660336727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2056298472</v>
      </c>
      <c r="X5" s="21">
        <f t="shared" si="0"/>
        <v>2351040238</v>
      </c>
      <c r="Y5" s="21">
        <f t="shared" si="0"/>
        <v>-294741766</v>
      </c>
      <c r="Z5" s="4">
        <f>+IF(X5&lt;&gt;0,+(Y5/X5)*100,0)</f>
        <v>-12.536653402867026</v>
      </c>
      <c r="AA5" s="19">
        <f>SUM(AA6:AA8)</f>
        <v>3120648964</v>
      </c>
    </row>
    <row r="6" spans="1:27" ht="12.75">
      <c r="A6" s="5" t="s">
        <v>32</v>
      </c>
      <c r="B6" s="3"/>
      <c r="C6" s="22"/>
      <c r="D6" s="22"/>
      <c r="E6" s="23">
        <v>2003988</v>
      </c>
      <c r="F6" s="24">
        <v>2003988</v>
      </c>
      <c r="G6" s="24"/>
      <c r="H6" s="24"/>
      <c r="I6" s="24"/>
      <c r="J6" s="24"/>
      <c r="K6" s="24"/>
      <c r="L6" s="24"/>
      <c r="M6" s="24"/>
      <c r="N6" s="24"/>
      <c r="O6" s="24">
        <v>-22802</v>
      </c>
      <c r="P6" s="24"/>
      <c r="Q6" s="24"/>
      <c r="R6" s="24">
        <v>-22802</v>
      </c>
      <c r="S6" s="24"/>
      <c r="T6" s="24"/>
      <c r="U6" s="24"/>
      <c r="V6" s="24"/>
      <c r="W6" s="24">
        <v>-22802</v>
      </c>
      <c r="X6" s="24">
        <v>1502991</v>
      </c>
      <c r="Y6" s="24">
        <v>-1525793</v>
      </c>
      <c r="Z6" s="6">
        <v>-101.52</v>
      </c>
      <c r="AA6" s="22">
        <v>2003988</v>
      </c>
    </row>
    <row r="7" spans="1:27" ht="12.75">
      <c r="A7" s="5" t="s">
        <v>33</v>
      </c>
      <c r="B7" s="3"/>
      <c r="C7" s="25">
        <v>2551957013</v>
      </c>
      <c r="D7" s="25"/>
      <c r="E7" s="26">
        <v>3148796880</v>
      </c>
      <c r="F7" s="27">
        <v>3118643980</v>
      </c>
      <c r="G7" s="27">
        <v>139722150</v>
      </c>
      <c r="H7" s="27">
        <v>480690656</v>
      </c>
      <c r="I7" s="27">
        <v>125922435</v>
      </c>
      <c r="J7" s="27">
        <v>746335241</v>
      </c>
      <c r="K7" s="27">
        <v>111746093</v>
      </c>
      <c r="L7" s="27">
        <v>173044954</v>
      </c>
      <c r="M7" s="27">
        <v>364835457</v>
      </c>
      <c r="N7" s="27">
        <v>649626504</v>
      </c>
      <c r="O7" s="27">
        <v>91088637</v>
      </c>
      <c r="P7" s="27">
        <v>237791430</v>
      </c>
      <c r="Q7" s="27">
        <v>331479462</v>
      </c>
      <c r="R7" s="27">
        <v>660359529</v>
      </c>
      <c r="S7" s="27"/>
      <c r="T7" s="27"/>
      <c r="U7" s="27"/>
      <c r="V7" s="27"/>
      <c r="W7" s="27">
        <v>2056321274</v>
      </c>
      <c r="X7" s="27">
        <v>2349536500</v>
      </c>
      <c r="Y7" s="27">
        <v>-293215226</v>
      </c>
      <c r="Z7" s="7">
        <v>-12.48</v>
      </c>
      <c r="AA7" s="25">
        <v>3118643980</v>
      </c>
    </row>
    <row r="8" spans="1:27" ht="12.75">
      <c r="A8" s="5" t="s">
        <v>34</v>
      </c>
      <c r="B8" s="3"/>
      <c r="C8" s="22"/>
      <c r="D8" s="22"/>
      <c r="E8" s="23">
        <v>996</v>
      </c>
      <c r="F8" s="24">
        <v>996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>
        <v>747</v>
      </c>
      <c r="Y8" s="24">
        <v>-747</v>
      </c>
      <c r="Z8" s="6">
        <v>-100</v>
      </c>
      <c r="AA8" s="22">
        <v>996</v>
      </c>
    </row>
    <row r="9" spans="1:27" ht="12.75">
      <c r="A9" s="2" t="s">
        <v>35</v>
      </c>
      <c r="B9" s="3"/>
      <c r="C9" s="19">
        <f aca="true" t="shared" si="1" ref="C9:Y9">SUM(C10:C14)</f>
        <v>11120498</v>
      </c>
      <c r="D9" s="19">
        <f>SUM(D10:D14)</f>
        <v>0</v>
      </c>
      <c r="E9" s="20">
        <f t="shared" si="1"/>
        <v>22790892</v>
      </c>
      <c r="F9" s="21">
        <f t="shared" si="1"/>
        <v>23319896</v>
      </c>
      <c r="G9" s="21">
        <f t="shared" si="1"/>
        <v>583506</v>
      </c>
      <c r="H9" s="21">
        <f t="shared" si="1"/>
        <v>627835</v>
      </c>
      <c r="I9" s="21">
        <f t="shared" si="1"/>
        <v>627781</v>
      </c>
      <c r="J9" s="21">
        <f t="shared" si="1"/>
        <v>1839122</v>
      </c>
      <c r="K9" s="21">
        <f t="shared" si="1"/>
        <v>890315</v>
      </c>
      <c r="L9" s="21">
        <f t="shared" si="1"/>
        <v>944466</v>
      </c>
      <c r="M9" s="21">
        <f t="shared" si="1"/>
        <v>554778</v>
      </c>
      <c r="N9" s="21">
        <f t="shared" si="1"/>
        <v>2389559</v>
      </c>
      <c r="O9" s="21">
        <f t="shared" si="1"/>
        <v>857934</v>
      </c>
      <c r="P9" s="21">
        <f t="shared" si="1"/>
        <v>569423</v>
      </c>
      <c r="Q9" s="21">
        <f t="shared" si="1"/>
        <v>602134</v>
      </c>
      <c r="R9" s="21">
        <f t="shared" si="1"/>
        <v>2029491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6258172</v>
      </c>
      <c r="X9" s="21">
        <f t="shared" si="1"/>
        <v>17304771</v>
      </c>
      <c r="Y9" s="21">
        <f t="shared" si="1"/>
        <v>-11046599</v>
      </c>
      <c r="Z9" s="4">
        <f>+IF(X9&lt;&gt;0,+(Y9/X9)*100,0)</f>
        <v>-63.83556881509729</v>
      </c>
      <c r="AA9" s="19">
        <f>SUM(AA10:AA14)</f>
        <v>23319896</v>
      </c>
    </row>
    <row r="10" spans="1:27" ht="12.75">
      <c r="A10" s="5" t="s">
        <v>36</v>
      </c>
      <c r="B10" s="3"/>
      <c r="C10" s="22">
        <v>1630024</v>
      </c>
      <c r="D10" s="22"/>
      <c r="E10" s="23">
        <v>1700964</v>
      </c>
      <c r="F10" s="24">
        <v>8575964</v>
      </c>
      <c r="G10" s="24">
        <v>219400</v>
      </c>
      <c r="H10" s="24">
        <v>182071</v>
      </c>
      <c r="I10" s="24">
        <v>216694</v>
      </c>
      <c r="J10" s="24">
        <v>618165</v>
      </c>
      <c r="K10" s="24">
        <v>246522</v>
      </c>
      <c r="L10" s="24">
        <v>129860</v>
      </c>
      <c r="M10" s="24">
        <v>114744</v>
      </c>
      <c r="N10" s="24">
        <v>491126</v>
      </c>
      <c r="O10" s="24">
        <v>200377</v>
      </c>
      <c r="P10" s="24">
        <v>103885</v>
      </c>
      <c r="Q10" s="24">
        <v>150048</v>
      </c>
      <c r="R10" s="24">
        <v>454310</v>
      </c>
      <c r="S10" s="24"/>
      <c r="T10" s="24"/>
      <c r="U10" s="24"/>
      <c r="V10" s="24"/>
      <c r="W10" s="24">
        <v>1563601</v>
      </c>
      <c r="X10" s="24">
        <v>4025723</v>
      </c>
      <c r="Y10" s="24">
        <v>-2462122</v>
      </c>
      <c r="Z10" s="6">
        <v>-61.16</v>
      </c>
      <c r="AA10" s="22">
        <v>8575964</v>
      </c>
    </row>
    <row r="11" spans="1:27" ht="12.75">
      <c r="A11" s="5" t="s">
        <v>37</v>
      </c>
      <c r="B11" s="3"/>
      <c r="C11" s="22">
        <v>8652339</v>
      </c>
      <c r="D11" s="22"/>
      <c r="E11" s="23">
        <v>11874948</v>
      </c>
      <c r="F11" s="24">
        <v>13444956</v>
      </c>
      <c r="G11" s="24">
        <v>230736</v>
      </c>
      <c r="H11" s="24">
        <v>279743</v>
      </c>
      <c r="I11" s="24">
        <v>245736</v>
      </c>
      <c r="J11" s="24">
        <v>756215</v>
      </c>
      <c r="K11" s="24">
        <v>495557</v>
      </c>
      <c r="L11" s="24">
        <v>667929</v>
      </c>
      <c r="M11" s="24">
        <v>298148</v>
      </c>
      <c r="N11" s="24">
        <v>1461634</v>
      </c>
      <c r="O11" s="24">
        <v>404017</v>
      </c>
      <c r="P11" s="24">
        <v>285479</v>
      </c>
      <c r="Q11" s="24">
        <v>200576</v>
      </c>
      <c r="R11" s="24">
        <v>890072</v>
      </c>
      <c r="S11" s="24"/>
      <c r="T11" s="24"/>
      <c r="U11" s="24"/>
      <c r="V11" s="24"/>
      <c r="W11" s="24">
        <v>3107921</v>
      </c>
      <c r="X11" s="24">
        <v>9534215</v>
      </c>
      <c r="Y11" s="24">
        <v>-6426294</v>
      </c>
      <c r="Z11" s="6">
        <v>-67.4</v>
      </c>
      <c r="AA11" s="22">
        <v>13444956</v>
      </c>
    </row>
    <row r="12" spans="1:27" ht="12.75">
      <c r="A12" s="5" t="s">
        <v>38</v>
      </c>
      <c r="B12" s="3"/>
      <c r="C12" s="22">
        <v>532618</v>
      </c>
      <c r="D12" s="22"/>
      <c r="E12" s="23">
        <v>354000</v>
      </c>
      <c r="F12" s="24">
        <v>324000</v>
      </c>
      <c r="G12" s="24">
        <v>48042</v>
      </c>
      <c r="H12" s="24">
        <v>80917</v>
      </c>
      <c r="I12" s="24">
        <v>80247</v>
      </c>
      <c r="J12" s="24">
        <v>209206</v>
      </c>
      <c r="K12" s="24">
        <v>57531</v>
      </c>
      <c r="L12" s="24">
        <v>56022</v>
      </c>
      <c r="M12" s="24">
        <v>51231</v>
      </c>
      <c r="N12" s="24">
        <v>164784</v>
      </c>
      <c r="O12" s="24">
        <v>162885</v>
      </c>
      <c r="P12" s="24">
        <v>89404</v>
      </c>
      <c r="Q12" s="24">
        <v>160855</v>
      </c>
      <c r="R12" s="24">
        <v>413144</v>
      </c>
      <c r="S12" s="24"/>
      <c r="T12" s="24"/>
      <c r="U12" s="24"/>
      <c r="V12" s="24"/>
      <c r="W12" s="24">
        <v>787134</v>
      </c>
      <c r="X12" s="24">
        <v>253500</v>
      </c>
      <c r="Y12" s="24">
        <v>533634</v>
      </c>
      <c r="Z12" s="6">
        <v>210.51</v>
      </c>
      <c r="AA12" s="22">
        <v>324000</v>
      </c>
    </row>
    <row r="13" spans="1:27" ht="12.75">
      <c r="A13" s="5" t="s">
        <v>39</v>
      </c>
      <c r="B13" s="3"/>
      <c r="C13" s="22">
        <v>305517</v>
      </c>
      <c r="D13" s="22"/>
      <c r="E13" s="23">
        <v>8857992</v>
      </c>
      <c r="F13" s="24">
        <v>971988</v>
      </c>
      <c r="G13" s="24">
        <v>85104</v>
      </c>
      <c r="H13" s="24">
        <v>85104</v>
      </c>
      <c r="I13" s="24">
        <v>85104</v>
      </c>
      <c r="J13" s="24">
        <v>255312</v>
      </c>
      <c r="K13" s="24">
        <v>90655</v>
      </c>
      <c r="L13" s="24">
        <v>90655</v>
      </c>
      <c r="M13" s="24">
        <v>90655</v>
      </c>
      <c r="N13" s="24">
        <v>271965</v>
      </c>
      <c r="O13" s="24">
        <v>90655</v>
      </c>
      <c r="P13" s="24">
        <v>90655</v>
      </c>
      <c r="Q13" s="24">
        <v>90655</v>
      </c>
      <c r="R13" s="24">
        <v>271965</v>
      </c>
      <c r="S13" s="24"/>
      <c r="T13" s="24"/>
      <c r="U13" s="24"/>
      <c r="V13" s="24"/>
      <c r="W13" s="24">
        <v>799242</v>
      </c>
      <c r="X13" s="24">
        <v>3489092</v>
      </c>
      <c r="Y13" s="24">
        <v>-2689850</v>
      </c>
      <c r="Z13" s="6">
        <v>-77.09</v>
      </c>
      <c r="AA13" s="22">
        <v>971988</v>
      </c>
    </row>
    <row r="14" spans="1:27" ht="12.75">
      <c r="A14" s="5" t="s">
        <v>40</v>
      </c>
      <c r="B14" s="3"/>
      <c r="C14" s="25"/>
      <c r="D14" s="25"/>
      <c r="E14" s="26">
        <v>2988</v>
      </c>
      <c r="F14" s="27">
        <v>2988</v>
      </c>
      <c r="G14" s="27">
        <v>224</v>
      </c>
      <c r="H14" s="27"/>
      <c r="I14" s="27"/>
      <c r="J14" s="27">
        <v>224</v>
      </c>
      <c r="K14" s="27">
        <v>50</v>
      </c>
      <c r="L14" s="27"/>
      <c r="M14" s="27"/>
      <c r="N14" s="27">
        <v>50</v>
      </c>
      <c r="O14" s="27"/>
      <c r="P14" s="27"/>
      <c r="Q14" s="27"/>
      <c r="R14" s="27"/>
      <c r="S14" s="27"/>
      <c r="T14" s="27"/>
      <c r="U14" s="27"/>
      <c r="V14" s="27"/>
      <c r="W14" s="27">
        <v>274</v>
      </c>
      <c r="X14" s="27">
        <v>2241</v>
      </c>
      <c r="Y14" s="27">
        <v>-1967</v>
      </c>
      <c r="Z14" s="7">
        <v>-87.77</v>
      </c>
      <c r="AA14" s="25">
        <v>2988</v>
      </c>
    </row>
    <row r="15" spans="1:27" ht="12.75">
      <c r="A15" s="2" t="s">
        <v>41</v>
      </c>
      <c r="B15" s="8"/>
      <c r="C15" s="19">
        <f aca="true" t="shared" si="2" ref="C15:Y15">SUM(C16:C18)</f>
        <v>89274619</v>
      </c>
      <c r="D15" s="19">
        <f>SUM(D16:D18)</f>
        <v>0</v>
      </c>
      <c r="E15" s="20">
        <f t="shared" si="2"/>
        <v>123099912</v>
      </c>
      <c r="F15" s="21">
        <f t="shared" si="2"/>
        <v>181123908</v>
      </c>
      <c r="G15" s="21">
        <f t="shared" si="2"/>
        <v>11276021</v>
      </c>
      <c r="H15" s="21">
        <f t="shared" si="2"/>
        <v>10787283</v>
      </c>
      <c r="I15" s="21">
        <f t="shared" si="2"/>
        <v>9997376</v>
      </c>
      <c r="J15" s="21">
        <f t="shared" si="2"/>
        <v>32060680</v>
      </c>
      <c r="K15" s="21">
        <f t="shared" si="2"/>
        <v>13402446</v>
      </c>
      <c r="L15" s="21">
        <f t="shared" si="2"/>
        <v>15614053</v>
      </c>
      <c r="M15" s="21">
        <f t="shared" si="2"/>
        <v>11066946</v>
      </c>
      <c r="N15" s="21">
        <f t="shared" si="2"/>
        <v>40083445</v>
      </c>
      <c r="O15" s="21">
        <f t="shared" si="2"/>
        <v>22644977</v>
      </c>
      <c r="P15" s="21">
        <f t="shared" si="2"/>
        <v>12224237</v>
      </c>
      <c r="Q15" s="21">
        <f t="shared" si="2"/>
        <v>10127489</v>
      </c>
      <c r="R15" s="21">
        <f t="shared" si="2"/>
        <v>44996703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117140828</v>
      </c>
      <c r="X15" s="21">
        <f t="shared" si="2"/>
        <v>115534557</v>
      </c>
      <c r="Y15" s="21">
        <f t="shared" si="2"/>
        <v>1606271</v>
      </c>
      <c r="Z15" s="4">
        <f>+IF(X15&lt;&gt;0,+(Y15/X15)*100,0)</f>
        <v>1.3902948535129622</v>
      </c>
      <c r="AA15" s="19">
        <f>SUM(AA16:AA18)</f>
        <v>181123908</v>
      </c>
    </row>
    <row r="16" spans="1:27" ht="12.75">
      <c r="A16" s="5" t="s">
        <v>42</v>
      </c>
      <c r="B16" s="3"/>
      <c r="C16" s="22">
        <v>18940312</v>
      </c>
      <c r="D16" s="22"/>
      <c r="E16" s="23">
        <v>53480928</v>
      </c>
      <c r="F16" s="24">
        <v>83455932</v>
      </c>
      <c r="G16" s="24">
        <v>961267</v>
      </c>
      <c r="H16" s="24">
        <v>1673992</v>
      </c>
      <c r="I16" s="24">
        <v>1350051</v>
      </c>
      <c r="J16" s="24">
        <v>3985310</v>
      </c>
      <c r="K16" s="24">
        <v>1572519</v>
      </c>
      <c r="L16" s="24">
        <v>1611182</v>
      </c>
      <c r="M16" s="24">
        <v>598358</v>
      </c>
      <c r="N16" s="24">
        <v>3782059</v>
      </c>
      <c r="O16" s="24">
        <v>1710659</v>
      </c>
      <c r="P16" s="24">
        <v>1179678</v>
      </c>
      <c r="Q16" s="24">
        <v>892888</v>
      </c>
      <c r="R16" s="24">
        <v>3783225</v>
      </c>
      <c r="S16" s="24"/>
      <c r="T16" s="24"/>
      <c r="U16" s="24"/>
      <c r="V16" s="24"/>
      <c r="W16" s="24">
        <v>11550594</v>
      </c>
      <c r="X16" s="24">
        <v>52100698</v>
      </c>
      <c r="Y16" s="24">
        <v>-40550104</v>
      </c>
      <c r="Z16" s="6">
        <v>-77.83</v>
      </c>
      <c r="AA16" s="22">
        <v>83455932</v>
      </c>
    </row>
    <row r="17" spans="1:27" ht="12.75">
      <c r="A17" s="5" t="s">
        <v>43</v>
      </c>
      <c r="B17" s="3"/>
      <c r="C17" s="22">
        <v>70334307</v>
      </c>
      <c r="D17" s="22"/>
      <c r="E17" s="23">
        <v>66161976</v>
      </c>
      <c r="F17" s="24">
        <v>95780976</v>
      </c>
      <c r="G17" s="24">
        <v>10314754</v>
      </c>
      <c r="H17" s="24">
        <v>9113291</v>
      </c>
      <c r="I17" s="24">
        <v>8647325</v>
      </c>
      <c r="J17" s="24">
        <v>28075370</v>
      </c>
      <c r="K17" s="24">
        <v>11829927</v>
      </c>
      <c r="L17" s="24">
        <v>14002871</v>
      </c>
      <c r="M17" s="24">
        <v>10468588</v>
      </c>
      <c r="N17" s="24">
        <v>36301386</v>
      </c>
      <c r="O17" s="24">
        <v>20934318</v>
      </c>
      <c r="P17" s="24">
        <v>11044559</v>
      </c>
      <c r="Q17" s="24">
        <v>9234601</v>
      </c>
      <c r="R17" s="24">
        <v>41213478</v>
      </c>
      <c r="S17" s="24"/>
      <c r="T17" s="24"/>
      <c r="U17" s="24"/>
      <c r="V17" s="24"/>
      <c r="W17" s="24">
        <v>105590234</v>
      </c>
      <c r="X17" s="24">
        <v>61469107</v>
      </c>
      <c r="Y17" s="24">
        <v>44121127</v>
      </c>
      <c r="Z17" s="6">
        <v>71.78</v>
      </c>
      <c r="AA17" s="22">
        <v>95780976</v>
      </c>
    </row>
    <row r="18" spans="1:27" ht="12.75">
      <c r="A18" s="5" t="s">
        <v>44</v>
      </c>
      <c r="B18" s="3"/>
      <c r="C18" s="22"/>
      <c r="D18" s="22"/>
      <c r="E18" s="23">
        <v>3457008</v>
      </c>
      <c r="F18" s="24">
        <v>1887000</v>
      </c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>
        <v>1964752</v>
      </c>
      <c r="Y18" s="24">
        <v>-1964752</v>
      </c>
      <c r="Z18" s="6">
        <v>-100</v>
      </c>
      <c r="AA18" s="22">
        <v>1887000</v>
      </c>
    </row>
    <row r="19" spans="1:27" ht="12.75">
      <c r="A19" s="2" t="s">
        <v>45</v>
      </c>
      <c r="B19" s="8"/>
      <c r="C19" s="19">
        <f aca="true" t="shared" si="3" ref="C19:Y19">SUM(C20:C23)</f>
        <v>1508065830</v>
      </c>
      <c r="D19" s="19">
        <f>SUM(D20:D23)</f>
        <v>0</v>
      </c>
      <c r="E19" s="20">
        <f t="shared" si="3"/>
        <v>1766230956</v>
      </c>
      <c r="F19" s="21">
        <f t="shared" si="3"/>
        <v>1766230956</v>
      </c>
      <c r="G19" s="21">
        <f t="shared" si="3"/>
        <v>117801079</v>
      </c>
      <c r="H19" s="21">
        <f t="shared" si="3"/>
        <v>118839633</v>
      </c>
      <c r="I19" s="21">
        <f t="shared" si="3"/>
        <v>130485038</v>
      </c>
      <c r="J19" s="21">
        <f t="shared" si="3"/>
        <v>367125750</v>
      </c>
      <c r="K19" s="21">
        <f t="shared" si="3"/>
        <v>159811505</v>
      </c>
      <c r="L19" s="21">
        <f t="shared" si="3"/>
        <v>113336553</v>
      </c>
      <c r="M19" s="21">
        <f t="shared" si="3"/>
        <v>177617751</v>
      </c>
      <c r="N19" s="21">
        <f t="shared" si="3"/>
        <v>450765809</v>
      </c>
      <c r="O19" s="21">
        <f t="shared" si="3"/>
        <v>66973514</v>
      </c>
      <c r="P19" s="21">
        <f t="shared" si="3"/>
        <v>106381075</v>
      </c>
      <c r="Q19" s="21">
        <f t="shared" si="3"/>
        <v>144590335</v>
      </c>
      <c r="R19" s="21">
        <f t="shared" si="3"/>
        <v>317944924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1135836483</v>
      </c>
      <c r="X19" s="21">
        <f t="shared" si="3"/>
        <v>1324673217</v>
      </c>
      <c r="Y19" s="21">
        <f t="shared" si="3"/>
        <v>-188836734</v>
      </c>
      <c r="Z19" s="4">
        <f>+IF(X19&lt;&gt;0,+(Y19/X19)*100,0)</f>
        <v>-14.255344757981922</v>
      </c>
      <c r="AA19" s="19">
        <f>SUM(AA20:AA23)</f>
        <v>1766230956</v>
      </c>
    </row>
    <row r="20" spans="1:27" ht="12.75">
      <c r="A20" s="5" t="s">
        <v>46</v>
      </c>
      <c r="B20" s="3"/>
      <c r="C20" s="22">
        <v>989744685</v>
      </c>
      <c r="D20" s="22"/>
      <c r="E20" s="23">
        <v>1192843992</v>
      </c>
      <c r="F20" s="24">
        <v>1192843992</v>
      </c>
      <c r="G20" s="24">
        <v>73884282</v>
      </c>
      <c r="H20" s="24">
        <v>72257833</v>
      </c>
      <c r="I20" s="24">
        <v>90892986</v>
      </c>
      <c r="J20" s="24">
        <v>237035101</v>
      </c>
      <c r="K20" s="24">
        <v>121593266</v>
      </c>
      <c r="L20" s="24">
        <v>70290723</v>
      </c>
      <c r="M20" s="24">
        <v>72755290</v>
      </c>
      <c r="N20" s="24">
        <v>264639279</v>
      </c>
      <c r="O20" s="24">
        <v>103613388</v>
      </c>
      <c r="P20" s="24">
        <v>64846034</v>
      </c>
      <c r="Q20" s="24">
        <v>103003417</v>
      </c>
      <c r="R20" s="24">
        <v>271462839</v>
      </c>
      <c r="S20" s="24"/>
      <c r="T20" s="24"/>
      <c r="U20" s="24"/>
      <c r="V20" s="24"/>
      <c r="W20" s="24">
        <v>773137219</v>
      </c>
      <c r="X20" s="24">
        <v>894632994</v>
      </c>
      <c r="Y20" s="24">
        <v>-121495775</v>
      </c>
      <c r="Z20" s="6">
        <v>-13.58</v>
      </c>
      <c r="AA20" s="22">
        <v>1192843992</v>
      </c>
    </row>
    <row r="21" spans="1:27" ht="12.75">
      <c r="A21" s="5" t="s">
        <v>47</v>
      </c>
      <c r="B21" s="3"/>
      <c r="C21" s="22">
        <v>308334113</v>
      </c>
      <c r="D21" s="22"/>
      <c r="E21" s="23">
        <v>310981968</v>
      </c>
      <c r="F21" s="24">
        <v>310981968</v>
      </c>
      <c r="G21" s="24">
        <v>24678727</v>
      </c>
      <c r="H21" s="24">
        <v>29086761</v>
      </c>
      <c r="I21" s="24">
        <v>19535035</v>
      </c>
      <c r="J21" s="24">
        <v>73300523</v>
      </c>
      <c r="K21" s="24">
        <v>23141992</v>
      </c>
      <c r="L21" s="24">
        <v>25112336</v>
      </c>
      <c r="M21" s="24">
        <v>91163713</v>
      </c>
      <c r="N21" s="24">
        <v>139418041</v>
      </c>
      <c r="O21" s="24">
        <v>-58808042</v>
      </c>
      <c r="P21" s="24">
        <v>16327691</v>
      </c>
      <c r="Q21" s="24">
        <v>21679041</v>
      </c>
      <c r="R21" s="24">
        <v>-20801310</v>
      </c>
      <c r="S21" s="24"/>
      <c r="T21" s="24"/>
      <c r="U21" s="24"/>
      <c r="V21" s="24"/>
      <c r="W21" s="24">
        <v>191917254</v>
      </c>
      <c r="X21" s="24">
        <v>233236476</v>
      </c>
      <c r="Y21" s="24">
        <v>-41319222</v>
      </c>
      <c r="Z21" s="6">
        <v>-17.72</v>
      </c>
      <c r="AA21" s="22">
        <v>310981968</v>
      </c>
    </row>
    <row r="22" spans="1:27" ht="12.75">
      <c r="A22" s="5" t="s">
        <v>48</v>
      </c>
      <c r="B22" s="3"/>
      <c r="C22" s="25">
        <v>107293394</v>
      </c>
      <c r="D22" s="25"/>
      <c r="E22" s="26">
        <v>133774008</v>
      </c>
      <c r="F22" s="27">
        <v>133774008</v>
      </c>
      <c r="G22" s="27">
        <v>9628084</v>
      </c>
      <c r="H22" s="27">
        <v>8348655</v>
      </c>
      <c r="I22" s="27">
        <v>10014851</v>
      </c>
      <c r="J22" s="27">
        <v>27991590</v>
      </c>
      <c r="K22" s="27">
        <v>6101092</v>
      </c>
      <c r="L22" s="27">
        <v>8472441</v>
      </c>
      <c r="M22" s="27">
        <v>5806303</v>
      </c>
      <c r="N22" s="27">
        <v>20379836</v>
      </c>
      <c r="O22" s="27">
        <v>11152123</v>
      </c>
      <c r="P22" s="27">
        <v>14243686</v>
      </c>
      <c r="Q22" s="27">
        <v>10330294</v>
      </c>
      <c r="R22" s="27">
        <v>35726103</v>
      </c>
      <c r="S22" s="27"/>
      <c r="T22" s="27"/>
      <c r="U22" s="27"/>
      <c r="V22" s="27"/>
      <c r="W22" s="27">
        <v>84097529</v>
      </c>
      <c r="X22" s="27">
        <v>100330506</v>
      </c>
      <c r="Y22" s="27">
        <v>-16232977</v>
      </c>
      <c r="Z22" s="7">
        <v>-16.18</v>
      </c>
      <c r="AA22" s="25">
        <v>133774008</v>
      </c>
    </row>
    <row r="23" spans="1:27" ht="12.75">
      <c r="A23" s="5" t="s">
        <v>49</v>
      </c>
      <c r="B23" s="3"/>
      <c r="C23" s="22">
        <v>102693638</v>
      </c>
      <c r="D23" s="22"/>
      <c r="E23" s="23">
        <v>128630988</v>
      </c>
      <c r="F23" s="24">
        <v>128630988</v>
      </c>
      <c r="G23" s="24">
        <v>9609986</v>
      </c>
      <c r="H23" s="24">
        <v>9146384</v>
      </c>
      <c r="I23" s="24">
        <v>10042166</v>
      </c>
      <c r="J23" s="24">
        <v>28798536</v>
      </c>
      <c r="K23" s="24">
        <v>8975155</v>
      </c>
      <c r="L23" s="24">
        <v>9461053</v>
      </c>
      <c r="M23" s="24">
        <v>7892445</v>
      </c>
      <c r="N23" s="24">
        <v>26328653</v>
      </c>
      <c r="O23" s="24">
        <v>11016045</v>
      </c>
      <c r="P23" s="24">
        <v>10963664</v>
      </c>
      <c r="Q23" s="24">
        <v>9577583</v>
      </c>
      <c r="R23" s="24">
        <v>31557292</v>
      </c>
      <c r="S23" s="24"/>
      <c r="T23" s="24"/>
      <c r="U23" s="24"/>
      <c r="V23" s="24"/>
      <c r="W23" s="24">
        <v>86684481</v>
      </c>
      <c r="X23" s="24">
        <v>96473241</v>
      </c>
      <c r="Y23" s="24">
        <v>-9788760</v>
      </c>
      <c r="Z23" s="6">
        <v>-10.15</v>
      </c>
      <c r="AA23" s="22">
        <v>128630988</v>
      </c>
    </row>
    <row r="24" spans="1:27" ht="12.75">
      <c r="A24" s="2" t="s">
        <v>50</v>
      </c>
      <c r="B24" s="8" t="s">
        <v>51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/>
      <c r="AA24" s="19"/>
    </row>
    <row r="25" spans="1:27" ht="12.75">
      <c r="A25" s="9" t="s">
        <v>52</v>
      </c>
      <c r="B25" s="10" t="s">
        <v>53</v>
      </c>
      <c r="C25" s="40">
        <f aca="true" t="shared" si="4" ref="C25:Y25">+C5+C9+C15+C19+C24</f>
        <v>4160417960</v>
      </c>
      <c r="D25" s="40">
        <f>+D5+D9+D15+D19+D24</f>
        <v>0</v>
      </c>
      <c r="E25" s="41">
        <f t="shared" si="4"/>
        <v>5062923624</v>
      </c>
      <c r="F25" s="42">
        <f t="shared" si="4"/>
        <v>5091323724</v>
      </c>
      <c r="G25" s="42">
        <f t="shared" si="4"/>
        <v>269382756</v>
      </c>
      <c r="H25" s="42">
        <f t="shared" si="4"/>
        <v>610945407</v>
      </c>
      <c r="I25" s="42">
        <f t="shared" si="4"/>
        <v>267032630</v>
      </c>
      <c r="J25" s="42">
        <f t="shared" si="4"/>
        <v>1147360793</v>
      </c>
      <c r="K25" s="42">
        <f t="shared" si="4"/>
        <v>285850359</v>
      </c>
      <c r="L25" s="42">
        <f t="shared" si="4"/>
        <v>302940026</v>
      </c>
      <c r="M25" s="42">
        <f t="shared" si="4"/>
        <v>554074932</v>
      </c>
      <c r="N25" s="42">
        <f t="shared" si="4"/>
        <v>1142865317</v>
      </c>
      <c r="O25" s="42">
        <f t="shared" si="4"/>
        <v>181542260</v>
      </c>
      <c r="P25" s="42">
        <f t="shared" si="4"/>
        <v>356966165</v>
      </c>
      <c r="Q25" s="42">
        <f t="shared" si="4"/>
        <v>486799420</v>
      </c>
      <c r="R25" s="42">
        <f t="shared" si="4"/>
        <v>1025307845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3315533955</v>
      </c>
      <c r="X25" s="42">
        <f t="shared" si="4"/>
        <v>3808552783</v>
      </c>
      <c r="Y25" s="42">
        <f t="shared" si="4"/>
        <v>-493018828</v>
      </c>
      <c r="Z25" s="43">
        <f>+IF(X25&lt;&gt;0,+(Y25/X25)*100,0)</f>
        <v>-12.945043854995458</v>
      </c>
      <c r="AA25" s="40">
        <f>+AA5+AA9+AA15+AA19+AA24</f>
        <v>5091323724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2.75">
      <c r="A27" s="12" t="s">
        <v>54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2.75">
      <c r="A28" s="2" t="s">
        <v>31</v>
      </c>
      <c r="B28" s="3"/>
      <c r="C28" s="19">
        <f aca="true" t="shared" si="5" ref="C28:Y28">SUM(C29:C31)</f>
        <v>1312001722</v>
      </c>
      <c r="D28" s="19">
        <f>SUM(D29:D31)</f>
        <v>0</v>
      </c>
      <c r="E28" s="20">
        <f t="shared" si="5"/>
        <v>1228897836</v>
      </c>
      <c r="F28" s="21">
        <f t="shared" si="5"/>
        <v>1295541512</v>
      </c>
      <c r="G28" s="21">
        <f t="shared" si="5"/>
        <v>63328709</v>
      </c>
      <c r="H28" s="21">
        <f t="shared" si="5"/>
        <v>69257878</v>
      </c>
      <c r="I28" s="21">
        <f t="shared" si="5"/>
        <v>89968656</v>
      </c>
      <c r="J28" s="21">
        <f t="shared" si="5"/>
        <v>222555243</v>
      </c>
      <c r="K28" s="21">
        <f t="shared" si="5"/>
        <v>76156305</v>
      </c>
      <c r="L28" s="21">
        <f t="shared" si="5"/>
        <v>69740309</v>
      </c>
      <c r="M28" s="21">
        <f t="shared" si="5"/>
        <v>106126319</v>
      </c>
      <c r="N28" s="21">
        <f t="shared" si="5"/>
        <v>252022933</v>
      </c>
      <c r="O28" s="21">
        <f t="shared" si="5"/>
        <v>83752607</v>
      </c>
      <c r="P28" s="21">
        <f t="shared" si="5"/>
        <v>41372488</v>
      </c>
      <c r="Q28" s="21">
        <f t="shared" si="5"/>
        <v>65600457</v>
      </c>
      <c r="R28" s="21">
        <f t="shared" si="5"/>
        <v>190725552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665303728</v>
      </c>
      <c r="X28" s="21">
        <f t="shared" si="5"/>
        <v>947857890</v>
      </c>
      <c r="Y28" s="21">
        <f t="shared" si="5"/>
        <v>-282554162</v>
      </c>
      <c r="Z28" s="4">
        <f>+IF(X28&lt;&gt;0,+(Y28/X28)*100,0)</f>
        <v>-29.80975998416809</v>
      </c>
      <c r="AA28" s="19">
        <f>SUM(AA29:AA31)</f>
        <v>1295541512</v>
      </c>
    </row>
    <row r="29" spans="1:27" ht="12.75">
      <c r="A29" s="5" t="s">
        <v>32</v>
      </c>
      <c r="B29" s="3"/>
      <c r="C29" s="22">
        <v>265712677</v>
      </c>
      <c r="D29" s="22"/>
      <c r="E29" s="23">
        <v>330171120</v>
      </c>
      <c r="F29" s="24">
        <v>336104420</v>
      </c>
      <c r="G29" s="24">
        <v>11687371</v>
      </c>
      <c r="H29" s="24">
        <v>6441512</v>
      </c>
      <c r="I29" s="24">
        <v>11917422</v>
      </c>
      <c r="J29" s="24">
        <v>30046305</v>
      </c>
      <c r="K29" s="24">
        <v>9684328</v>
      </c>
      <c r="L29" s="24">
        <v>7919518</v>
      </c>
      <c r="M29" s="24">
        <v>42489829</v>
      </c>
      <c r="N29" s="24">
        <v>60093675</v>
      </c>
      <c r="O29" s="24">
        <v>7765268</v>
      </c>
      <c r="P29" s="24">
        <v>8343969</v>
      </c>
      <c r="Q29" s="24">
        <v>9610992</v>
      </c>
      <c r="R29" s="24">
        <v>25720229</v>
      </c>
      <c r="S29" s="24"/>
      <c r="T29" s="24"/>
      <c r="U29" s="24"/>
      <c r="V29" s="24"/>
      <c r="W29" s="24">
        <v>115860209</v>
      </c>
      <c r="X29" s="24">
        <v>250174600</v>
      </c>
      <c r="Y29" s="24">
        <v>-134314391</v>
      </c>
      <c r="Z29" s="6">
        <v>-53.69</v>
      </c>
      <c r="AA29" s="22">
        <v>336104420</v>
      </c>
    </row>
    <row r="30" spans="1:27" ht="12.75">
      <c r="A30" s="5" t="s">
        <v>33</v>
      </c>
      <c r="B30" s="3"/>
      <c r="C30" s="25">
        <v>1038678449</v>
      </c>
      <c r="D30" s="25"/>
      <c r="E30" s="26">
        <v>885212796</v>
      </c>
      <c r="F30" s="27">
        <v>945923172</v>
      </c>
      <c r="G30" s="27">
        <v>51641338</v>
      </c>
      <c r="H30" s="27">
        <v>61325123</v>
      </c>
      <c r="I30" s="27">
        <v>76125946</v>
      </c>
      <c r="J30" s="27">
        <v>189092407</v>
      </c>
      <c r="K30" s="27">
        <v>65414396</v>
      </c>
      <c r="L30" s="27">
        <v>61022197</v>
      </c>
      <c r="M30" s="27">
        <v>62903230</v>
      </c>
      <c r="N30" s="27">
        <v>189339823</v>
      </c>
      <c r="O30" s="27">
        <v>75268949</v>
      </c>
      <c r="P30" s="27">
        <v>32464785</v>
      </c>
      <c r="Q30" s="27">
        <v>55452691</v>
      </c>
      <c r="R30" s="27">
        <v>163186425</v>
      </c>
      <c r="S30" s="27"/>
      <c r="T30" s="27"/>
      <c r="U30" s="27"/>
      <c r="V30" s="27"/>
      <c r="W30" s="27">
        <v>541618655</v>
      </c>
      <c r="X30" s="27">
        <v>687547850</v>
      </c>
      <c r="Y30" s="27">
        <v>-145929195</v>
      </c>
      <c r="Z30" s="7">
        <v>-21.22</v>
      </c>
      <c r="AA30" s="25">
        <v>945923172</v>
      </c>
    </row>
    <row r="31" spans="1:27" ht="12.75">
      <c r="A31" s="5" t="s">
        <v>34</v>
      </c>
      <c r="B31" s="3"/>
      <c r="C31" s="22">
        <v>7610596</v>
      </c>
      <c r="D31" s="22"/>
      <c r="E31" s="23">
        <v>13513920</v>
      </c>
      <c r="F31" s="24">
        <v>13513920</v>
      </c>
      <c r="G31" s="24"/>
      <c r="H31" s="24">
        <v>1491243</v>
      </c>
      <c r="I31" s="24">
        <v>1925288</v>
      </c>
      <c r="J31" s="24">
        <v>3416531</v>
      </c>
      <c r="K31" s="24">
        <v>1057581</v>
      </c>
      <c r="L31" s="24">
        <v>798594</v>
      </c>
      <c r="M31" s="24">
        <v>733260</v>
      </c>
      <c r="N31" s="24">
        <v>2589435</v>
      </c>
      <c r="O31" s="24">
        <v>718390</v>
      </c>
      <c r="P31" s="24">
        <v>563734</v>
      </c>
      <c r="Q31" s="24">
        <v>536774</v>
      </c>
      <c r="R31" s="24">
        <v>1818898</v>
      </c>
      <c r="S31" s="24"/>
      <c r="T31" s="24"/>
      <c r="U31" s="24"/>
      <c r="V31" s="24"/>
      <c r="W31" s="24">
        <v>7824864</v>
      </c>
      <c r="X31" s="24">
        <v>10135440</v>
      </c>
      <c r="Y31" s="24">
        <v>-2310576</v>
      </c>
      <c r="Z31" s="6">
        <v>-22.8</v>
      </c>
      <c r="AA31" s="22">
        <v>13513920</v>
      </c>
    </row>
    <row r="32" spans="1:27" ht="12.75">
      <c r="A32" s="2" t="s">
        <v>35</v>
      </c>
      <c r="B32" s="3"/>
      <c r="C32" s="19">
        <f aca="true" t="shared" si="6" ref="C32:Y32">SUM(C33:C37)</f>
        <v>231722758</v>
      </c>
      <c r="D32" s="19">
        <f>SUM(D33:D37)</f>
        <v>0</v>
      </c>
      <c r="E32" s="20">
        <f t="shared" si="6"/>
        <v>272800224</v>
      </c>
      <c r="F32" s="21">
        <f t="shared" si="6"/>
        <v>274921220</v>
      </c>
      <c r="G32" s="21">
        <f t="shared" si="6"/>
        <v>198077</v>
      </c>
      <c r="H32" s="21">
        <f t="shared" si="6"/>
        <v>13993845</v>
      </c>
      <c r="I32" s="21">
        <f t="shared" si="6"/>
        <v>29248838</v>
      </c>
      <c r="J32" s="21">
        <f t="shared" si="6"/>
        <v>43440760</v>
      </c>
      <c r="K32" s="21">
        <f t="shared" si="6"/>
        <v>17247699</v>
      </c>
      <c r="L32" s="21">
        <f t="shared" si="6"/>
        <v>17776946</v>
      </c>
      <c r="M32" s="21">
        <f t="shared" si="6"/>
        <v>15094434</v>
      </c>
      <c r="N32" s="21">
        <f t="shared" si="6"/>
        <v>50119079</v>
      </c>
      <c r="O32" s="21">
        <f t="shared" si="6"/>
        <v>16484562</v>
      </c>
      <c r="P32" s="21">
        <f t="shared" si="6"/>
        <v>16621492</v>
      </c>
      <c r="Q32" s="21">
        <f t="shared" si="6"/>
        <v>18370305</v>
      </c>
      <c r="R32" s="21">
        <f t="shared" si="6"/>
        <v>51476359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145036198</v>
      </c>
      <c r="X32" s="21">
        <f t="shared" si="6"/>
        <v>205881744</v>
      </c>
      <c r="Y32" s="21">
        <f t="shared" si="6"/>
        <v>-60845546</v>
      </c>
      <c r="Z32" s="4">
        <f>+IF(X32&lt;&gt;0,+(Y32/X32)*100,0)</f>
        <v>-29.553638325503982</v>
      </c>
      <c r="AA32" s="19">
        <f>SUM(AA33:AA37)</f>
        <v>274921220</v>
      </c>
    </row>
    <row r="33" spans="1:27" ht="12.75">
      <c r="A33" s="5" t="s">
        <v>36</v>
      </c>
      <c r="B33" s="3"/>
      <c r="C33" s="22">
        <v>79410023</v>
      </c>
      <c r="D33" s="22"/>
      <c r="E33" s="23">
        <v>65851692</v>
      </c>
      <c r="F33" s="24">
        <v>64849115</v>
      </c>
      <c r="G33" s="24">
        <v>37565</v>
      </c>
      <c r="H33" s="24">
        <v>4707024</v>
      </c>
      <c r="I33" s="24">
        <v>9084118</v>
      </c>
      <c r="J33" s="24">
        <v>13828707</v>
      </c>
      <c r="K33" s="24">
        <v>4768205</v>
      </c>
      <c r="L33" s="24">
        <v>6246387</v>
      </c>
      <c r="M33" s="24">
        <v>4237878</v>
      </c>
      <c r="N33" s="24">
        <v>15252470</v>
      </c>
      <c r="O33" s="24">
        <v>4786381</v>
      </c>
      <c r="P33" s="24">
        <v>5389499</v>
      </c>
      <c r="Q33" s="24">
        <v>6031749</v>
      </c>
      <c r="R33" s="24">
        <v>16207629</v>
      </c>
      <c r="S33" s="24"/>
      <c r="T33" s="24"/>
      <c r="U33" s="24"/>
      <c r="V33" s="24"/>
      <c r="W33" s="24">
        <v>45288806</v>
      </c>
      <c r="X33" s="24">
        <v>49240092</v>
      </c>
      <c r="Y33" s="24">
        <v>-3951286</v>
      </c>
      <c r="Z33" s="6">
        <v>-8.02</v>
      </c>
      <c r="AA33" s="22">
        <v>64849115</v>
      </c>
    </row>
    <row r="34" spans="1:27" ht="12.75">
      <c r="A34" s="5" t="s">
        <v>37</v>
      </c>
      <c r="B34" s="3"/>
      <c r="C34" s="22">
        <v>88600050</v>
      </c>
      <c r="D34" s="22"/>
      <c r="E34" s="23">
        <v>136536828</v>
      </c>
      <c r="F34" s="24">
        <v>141504001</v>
      </c>
      <c r="G34" s="24">
        <v>96001</v>
      </c>
      <c r="H34" s="24">
        <v>4543339</v>
      </c>
      <c r="I34" s="24">
        <v>10376249</v>
      </c>
      <c r="J34" s="24">
        <v>15015589</v>
      </c>
      <c r="K34" s="24">
        <v>6972745</v>
      </c>
      <c r="L34" s="24">
        <v>6874849</v>
      </c>
      <c r="M34" s="24">
        <v>6191093</v>
      </c>
      <c r="N34" s="24">
        <v>20038687</v>
      </c>
      <c r="O34" s="24">
        <v>6205048</v>
      </c>
      <c r="P34" s="24">
        <v>6333884</v>
      </c>
      <c r="Q34" s="24">
        <v>6530410</v>
      </c>
      <c r="R34" s="24">
        <v>19069342</v>
      </c>
      <c r="S34" s="24"/>
      <c r="T34" s="24"/>
      <c r="U34" s="24"/>
      <c r="V34" s="24"/>
      <c r="W34" s="24">
        <v>54123618</v>
      </c>
      <c r="X34" s="24">
        <v>104570174</v>
      </c>
      <c r="Y34" s="24">
        <v>-50446556</v>
      </c>
      <c r="Z34" s="6">
        <v>-48.24</v>
      </c>
      <c r="AA34" s="22">
        <v>141504001</v>
      </c>
    </row>
    <row r="35" spans="1:27" ht="12.75">
      <c r="A35" s="5" t="s">
        <v>38</v>
      </c>
      <c r="B35" s="3"/>
      <c r="C35" s="22">
        <v>57171514</v>
      </c>
      <c r="D35" s="22"/>
      <c r="E35" s="23">
        <v>51197808</v>
      </c>
      <c r="F35" s="24">
        <v>51237808</v>
      </c>
      <c r="G35" s="24">
        <v>64511</v>
      </c>
      <c r="H35" s="24">
        <v>3504487</v>
      </c>
      <c r="I35" s="24">
        <v>7581201</v>
      </c>
      <c r="J35" s="24">
        <v>11150199</v>
      </c>
      <c r="K35" s="24">
        <v>3991868</v>
      </c>
      <c r="L35" s="24">
        <v>3466975</v>
      </c>
      <c r="M35" s="24">
        <v>3627910</v>
      </c>
      <c r="N35" s="24">
        <v>11086753</v>
      </c>
      <c r="O35" s="24">
        <v>4308995</v>
      </c>
      <c r="P35" s="24">
        <v>3699185</v>
      </c>
      <c r="Q35" s="24">
        <v>4579054</v>
      </c>
      <c r="R35" s="24">
        <v>12587234</v>
      </c>
      <c r="S35" s="24"/>
      <c r="T35" s="24"/>
      <c r="U35" s="24"/>
      <c r="V35" s="24"/>
      <c r="W35" s="24">
        <v>34824186</v>
      </c>
      <c r="X35" s="24">
        <v>38414356</v>
      </c>
      <c r="Y35" s="24">
        <v>-3590170</v>
      </c>
      <c r="Z35" s="6">
        <v>-9.35</v>
      </c>
      <c r="AA35" s="22">
        <v>51237808</v>
      </c>
    </row>
    <row r="36" spans="1:27" ht="12.75">
      <c r="A36" s="5" t="s">
        <v>39</v>
      </c>
      <c r="B36" s="3"/>
      <c r="C36" s="22">
        <v>589033</v>
      </c>
      <c r="D36" s="22"/>
      <c r="E36" s="23">
        <v>12573336</v>
      </c>
      <c r="F36" s="24">
        <v>10789736</v>
      </c>
      <c r="G36" s="24"/>
      <c r="H36" s="24">
        <v>844039</v>
      </c>
      <c r="I36" s="24">
        <v>1577221</v>
      </c>
      <c r="J36" s="24">
        <v>2421260</v>
      </c>
      <c r="K36" s="24">
        <v>1118228</v>
      </c>
      <c r="L36" s="24">
        <v>851639</v>
      </c>
      <c r="M36" s="24">
        <v>730444</v>
      </c>
      <c r="N36" s="24">
        <v>2700311</v>
      </c>
      <c r="O36" s="24">
        <v>780843</v>
      </c>
      <c r="P36" s="24">
        <v>817008</v>
      </c>
      <c r="Q36" s="24">
        <v>864671</v>
      </c>
      <c r="R36" s="24">
        <v>2462522</v>
      </c>
      <c r="S36" s="24"/>
      <c r="T36" s="24"/>
      <c r="U36" s="24"/>
      <c r="V36" s="24"/>
      <c r="W36" s="24">
        <v>7584093</v>
      </c>
      <c r="X36" s="24">
        <v>8716702</v>
      </c>
      <c r="Y36" s="24">
        <v>-1132609</v>
      </c>
      <c r="Z36" s="6">
        <v>-12.99</v>
      </c>
      <c r="AA36" s="22">
        <v>10789736</v>
      </c>
    </row>
    <row r="37" spans="1:27" ht="12.75">
      <c r="A37" s="5" t="s">
        <v>40</v>
      </c>
      <c r="B37" s="3"/>
      <c r="C37" s="25">
        <v>5952138</v>
      </c>
      <c r="D37" s="25"/>
      <c r="E37" s="26">
        <v>6640560</v>
      </c>
      <c r="F37" s="27">
        <v>6540560</v>
      </c>
      <c r="G37" s="27"/>
      <c r="H37" s="27">
        <v>394956</v>
      </c>
      <c r="I37" s="27">
        <v>630049</v>
      </c>
      <c r="J37" s="27">
        <v>1025005</v>
      </c>
      <c r="K37" s="27">
        <v>396653</v>
      </c>
      <c r="L37" s="27">
        <v>337096</v>
      </c>
      <c r="M37" s="27">
        <v>307109</v>
      </c>
      <c r="N37" s="27">
        <v>1040858</v>
      </c>
      <c r="O37" s="27">
        <v>403295</v>
      </c>
      <c r="P37" s="27">
        <v>381916</v>
      </c>
      <c r="Q37" s="27">
        <v>364421</v>
      </c>
      <c r="R37" s="27">
        <v>1149632</v>
      </c>
      <c r="S37" s="27"/>
      <c r="T37" s="27"/>
      <c r="U37" s="27"/>
      <c r="V37" s="27"/>
      <c r="W37" s="27">
        <v>3215495</v>
      </c>
      <c r="X37" s="27">
        <v>4940420</v>
      </c>
      <c r="Y37" s="27">
        <v>-1724925</v>
      </c>
      <c r="Z37" s="7">
        <v>-34.91</v>
      </c>
      <c r="AA37" s="25">
        <v>6540560</v>
      </c>
    </row>
    <row r="38" spans="1:27" ht="12.75">
      <c r="A38" s="2" t="s">
        <v>41</v>
      </c>
      <c r="B38" s="8"/>
      <c r="C38" s="19">
        <f aca="true" t="shared" si="7" ref="C38:Y38">SUM(C39:C41)</f>
        <v>915827299</v>
      </c>
      <c r="D38" s="19">
        <f>SUM(D39:D41)</f>
        <v>0</v>
      </c>
      <c r="E38" s="20">
        <f t="shared" si="7"/>
        <v>481477748</v>
      </c>
      <c r="F38" s="21">
        <f t="shared" si="7"/>
        <v>537343752</v>
      </c>
      <c r="G38" s="21">
        <f t="shared" si="7"/>
        <v>213849</v>
      </c>
      <c r="H38" s="21">
        <f t="shared" si="7"/>
        <v>19974259</v>
      </c>
      <c r="I38" s="21">
        <f t="shared" si="7"/>
        <v>49058450</v>
      </c>
      <c r="J38" s="21">
        <f t="shared" si="7"/>
        <v>69246558</v>
      </c>
      <c r="K38" s="21">
        <f t="shared" si="7"/>
        <v>28363122</v>
      </c>
      <c r="L38" s="21">
        <f t="shared" si="7"/>
        <v>28119054</v>
      </c>
      <c r="M38" s="21">
        <f t="shared" si="7"/>
        <v>35606617</v>
      </c>
      <c r="N38" s="21">
        <f t="shared" si="7"/>
        <v>92088793</v>
      </c>
      <c r="O38" s="21">
        <f t="shared" si="7"/>
        <v>22835712</v>
      </c>
      <c r="P38" s="21">
        <f t="shared" si="7"/>
        <v>25688511</v>
      </c>
      <c r="Q38" s="21">
        <f t="shared" si="7"/>
        <v>42633019</v>
      </c>
      <c r="R38" s="21">
        <f t="shared" si="7"/>
        <v>91157242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252492593</v>
      </c>
      <c r="X38" s="21">
        <f t="shared" si="7"/>
        <v>382900286</v>
      </c>
      <c r="Y38" s="21">
        <f t="shared" si="7"/>
        <v>-130407693</v>
      </c>
      <c r="Z38" s="4">
        <f>+IF(X38&lt;&gt;0,+(Y38/X38)*100,0)</f>
        <v>-34.057872968002954</v>
      </c>
      <c r="AA38" s="19">
        <f>SUM(AA39:AA41)</f>
        <v>537343752</v>
      </c>
    </row>
    <row r="39" spans="1:27" ht="12.75">
      <c r="A39" s="5" t="s">
        <v>42</v>
      </c>
      <c r="B39" s="3"/>
      <c r="C39" s="22">
        <v>111215790</v>
      </c>
      <c r="D39" s="22"/>
      <c r="E39" s="23">
        <v>130112276</v>
      </c>
      <c r="F39" s="24">
        <v>131614080</v>
      </c>
      <c r="G39" s="24">
        <v>74045</v>
      </c>
      <c r="H39" s="24">
        <v>5476064</v>
      </c>
      <c r="I39" s="24">
        <v>17136586</v>
      </c>
      <c r="J39" s="24">
        <v>22686695</v>
      </c>
      <c r="K39" s="24">
        <v>8919349</v>
      </c>
      <c r="L39" s="24">
        <v>8618883</v>
      </c>
      <c r="M39" s="24">
        <v>8050519</v>
      </c>
      <c r="N39" s="24">
        <v>25588751</v>
      </c>
      <c r="O39" s="24">
        <v>5192844</v>
      </c>
      <c r="P39" s="24">
        <v>7321191</v>
      </c>
      <c r="Q39" s="24">
        <v>10992679</v>
      </c>
      <c r="R39" s="24">
        <v>23506714</v>
      </c>
      <c r="S39" s="24"/>
      <c r="T39" s="24"/>
      <c r="U39" s="24"/>
      <c r="V39" s="24"/>
      <c r="W39" s="24">
        <v>71782160</v>
      </c>
      <c r="X39" s="24">
        <v>97563714</v>
      </c>
      <c r="Y39" s="24">
        <v>-25781554</v>
      </c>
      <c r="Z39" s="6">
        <v>-26.43</v>
      </c>
      <c r="AA39" s="22">
        <v>131614080</v>
      </c>
    </row>
    <row r="40" spans="1:27" ht="12.75">
      <c r="A40" s="5" t="s">
        <v>43</v>
      </c>
      <c r="B40" s="3"/>
      <c r="C40" s="22">
        <v>804240540</v>
      </c>
      <c r="D40" s="22"/>
      <c r="E40" s="23">
        <v>331561800</v>
      </c>
      <c r="F40" s="24">
        <v>381922000</v>
      </c>
      <c r="G40" s="24">
        <v>127128</v>
      </c>
      <c r="H40" s="24">
        <v>14215620</v>
      </c>
      <c r="I40" s="24">
        <v>30975742</v>
      </c>
      <c r="J40" s="24">
        <v>45318490</v>
      </c>
      <c r="K40" s="24">
        <v>18799060</v>
      </c>
      <c r="L40" s="24">
        <v>18787172</v>
      </c>
      <c r="M40" s="24">
        <v>26324835</v>
      </c>
      <c r="N40" s="24">
        <v>63911067</v>
      </c>
      <c r="O40" s="24">
        <v>16849940</v>
      </c>
      <c r="P40" s="24">
        <v>17315782</v>
      </c>
      <c r="Q40" s="24">
        <v>30522040</v>
      </c>
      <c r="R40" s="24">
        <v>64687762</v>
      </c>
      <c r="S40" s="24"/>
      <c r="T40" s="24"/>
      <c r="U40" s="24"/>
      <c r="V40" s="24"/>
      <c r="W40" s="24">
        <v>173917319</v>
      </c>
      <c r="X40" s="24">
        <v>268815550</v>
      </c>
      <c r="Y40" s="24">
        <v>-94898231</v>
      </c>
      <c r="Z40" s="6">
        <v>-35.3</v>
      </c>
      <c r="AA40" s="22">
        <v>381922000</v>
      </c>
    </row>
    <row r="41" spans="1:27" ht="12.75">
      <c r="A41" s="5" t="s">
        <v>44</v>
      </c>
      <c r="B41" s="3"/>
      <c r="C41" s="22">
        <v>370969</v>
      </c>
      <c r="D41" s="22"/>
      <c r="E41" s="23">
        <v>19803672</v>
      </c>
      <c r="F41" s="24">
        <v>23807672</v>
      </c>
      <c r="G41" s="24">
        <v>12676</v>
      </c>
      <c r="H41" s="24">
        <v>282575</v>
      </c>
      <c r="I41" s="24">
        <v>946122</v>
      </c>
      <c r="J41" s="24">
        <v>1241373</v>
      </c>
      <c r="K41" s="24">
        <v>644713</v>
      </c>
      <c r="L41" s="24">
        <v>712999</v>
      </c>
      <c r="M41" s="24">
        <v>1231263</v>
      </c>
      <c r="N41" s="24">
        <v>2588975</v>
      </c>
      <c r="O41" s="24">
        <v>792928</v>
      </c>
      <c r="P41" s="24">
        <v>1051538</v>
      </c>
      <c r="Q41" s="24">
        <v>1118300</v>
      </c>
      <c r="R41" s="24">
        <v>2962766</v>
      </c>
      <c r="S41" s="24"/>
      <c r="T41" s="24"/>
      <c r="U41" s="24"/>
      <c r="V41" s="24"/>
      <c r="W41" s="24">
        <v>6793114</v>
      </c>
      <c r="X41" s="24">
        <v>16521022</v>
      </c>
      <c r="Y41" s="24">
        <v>-9727908</v>
      </c>
      <c r="Z41" s="6">
        <v>-58.88</v>
      </c>
      <c r="AA41" s="22">
        <v>23807672</v>
      </c>
    </row>
    <row r="42" spans="1:27" ht="12.75">
      <c r="A42" s="2" t="s">
        <v>45</v>
      </c>
      <c r="B42" s="8"/>
      <c r="C42" s="19">
        <f aca="true" t="shared" si="8" ref="C42:Y42">SUM(C43:C46)</f>
        <v>1363384094</v>
      </c>
      <c r="D42" s="19">
        <f>SUM(D43:D46)</f>
        <v>0</v>
      </c>
      <c r="E42" s="20">
        <f t="shared" si="8"/>
        <v>1566754708</v>
      </c>
      <c r="F42" s="21">
        <f t="shared" si="8"/>
        <v>1632535704</v>
      </c>
      <c r="G42" s="21">
        <f t="shared" si="8"/>
        <v>115211477</v>
      </c>
      <c r="H42" s="21">
        <f t="shared" si="8"/>
        <v>150487086</v>
      </c>
      <c r="I42" s="21">
        <f t="shared" si="8"/>
        <v>128792953</v>
      </c>
      <c r="J42" s="21">
        <f t="shared" si="8"/>
        <v>394491516</v>
      </c>
      <c r="K42" s="21">
        <f t="shared" si="8"/>
        <v>113697964</v>
      </c>
      <c r="L42" s="21">
        <f t="shared" si="8"/>
        <v>116579122</v>
      </c>
      <c r="M42" s="21">
        <f t="shared" si="8"/>
        <v>109740575</v>
      </c>
      <c r="N42" s="21">
        <f t="shared" si="8"/>
        <v>340017661</v>
      </c>
      <c r="O42" s="21">
        <f t="shared" si="8"/>
        <v>114539945</v>
      </c>
      <c r="P42" s="21">
        <f t="shared" si="8"/>
        <v>104669056</v>
      </c>
      <c r="Q42" s="21">
        <f t="shared" si="8"/>
        <v>118763281</v>
      </c>
      <c r="R42" s="21">
        <f t="shared" si="8"/>
        <v>337972282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1072481459</v>
      </c>
      <c r="X42" s="21">
        <f t="shared" si="8"/>
        <v>1201379026</v>
      </c>
      <c r="Y42" s="21">
        <f t="shared" si="8"/>
        <v>-128897567</v>
      </c>
      <c r="Z42" s="4">
        <f>+IF(X42&lt;&gt;0,+(Y42/X42)*100,0)</f>
        <v>-10.72913412090815</v>
      </c>
      <c r="AA42" s="19">
        <f>SUM(AA43:AA46)</f>
        <v>1632535704</v>
      </c>
    </row>
    <row r="43" spans="1:27" ht="12.75">
      <c r="A43" s="5" t="s">
        <v>46</v>
      </c>
      <c r="B43" s="3"/>
      <c r="C43" s="22">
        <v>799461532</v>
      </c>
      <c r="D43" s="22"/>
      <c r="E43" s="23">
        <v>961329108</v>
      </c>
      <c r="F43" s="24">
        <v>942907708</v>
      </c>
      <c r="G43" s="24">
        <v>94818550</v>
      </c>
      <c r="H43" s="24">
        <v>99308412</v>
      </c>
      <c r="I43" s="24">
        <v>76515862</v>
      </c>
      <c r="J43" s="24">
        <v>270642824</v>
      </c>
      <c r="K43" s="24">
        <v>71190301</v>
      </c>
      <c r="L43" s="24">
        <v>70448383</v>
      </c>
      <c r="M43" s="24">
        <v>61413862</v>
      </c>
      <c r="N43" s="24">
        <v>203052546</v>
      </c>
      <c r="O43" s="24">
        <v>61839430</v>
      </c>
      <c r="P43" s="24">
        <v>65600313</v>
      </c>
      <c r="Q43" s="24">
        <v>65112794</v>
      </c>
      <c r="R43" s="24">
        <v>192552537</v>
      </c>
      <c r="S43" s="24"/>
      <c r="T43" s="24"/>
      <c r="U43" s="24"/>
      <c r="V43" s="24"/>
      <c r="W43" s="24">
        <v>666247907</v>
      </c>
      <c r="X43" s="24">
        <v>713628631</v>
      </c>
      <c r="Y43" s="24">
        <v>-47380724</v>
      </c>
      <c r="Z43" s="6">
        <v>-6.64</v>
      </c>
      <c r="AA43" s="22">
        <v>942907708</v>
      </c>
    </row>
    <row r="44" spans="1:27" ht="12.75">
      <c r="A44" s="5" t="s">
        <v>47</v>
      </c>
      <c r="B44" s="3"/>
      <c r="C44" s="22">
        <v>293207958</v>
      </c>
      <c r="D44" s="22"/>
      <c r="E44" s="23">
        <v>398912628</v>
      </c>
      <c r="F44" s="24">
        <v>460652728</v>
      </c>
      <c r="G44" s="24">
        <v>20160463</v>
      </c>
      <c r="H44" s="24">
        <v>35573582</v>
      </c>
      <c r="I44" s="24">
        <v>30424512</v>
      </c>
      <c r="J44" s="24">
        <v>86158557</v>
      </c>
      <c r="K44" s="24">
        <v>28577860</v>
      </c>
      <c r="L44" s="24">
        <v>28777247</v>
      </c>
      <c r="M44" s="24">
        <v>33949828</v>
      </c>
      <c r="N44" s="24">
        <v>91304935</v>
      </c>
      <c r="O44" s="24">
        <v>35761235</v>
      </c>
      <c r="P44" s="24">
        <v>27038757</v>
      </c>
      <c r="Q44" s="24">
        <v>39434177</v>
      </c>
      <c r="R44" s="24">
        <v>102234169</v>
      </c>
      <c r="S44" s="24"/>
      <c r="T44" s="24"/>
      <c r="U44" s="24"/>
      <c r="V44" s="24"/>
      <c r="W44" s="24">
        <v>279697661</v>
      </c>
      <c r="X44" s="24">
        <v>323880571</v>
      </c>
      <c r="Y44" s="24">
        <v>-44182910</v>
      </c>
      <c r="Z44" s="6">
        <v>-13.64</v>
      </c>
      <c r="AA44" s="22">
        <v>460652728</v>
      </c>
    </row>
    <row r="45" spans="1:27" ht="12.75">
      <c r="A45" s="5" t="s">
        <v>48</v>
      </c>
      <c r="B45" s="3"/>
      <c r="C45" s="25">
        <v>91163772</v>
      </c>
      <c r="D45" s="25"/>
      <c r="E45" s="26">
        <v>77149276</v>
      </c>
      <c r="F45" s="27">
        <v>102117276</v>
      </c>
      <c r="G45" s="27">
        <v>214500</v>
      </c>
      <c r="H45" s="27">
        <v>4755640</v>
      </c>
      <c r="I45" s="27">
        <v>8975103</v>
      </c>
      <c r="J45" s="27">
        <v>13945243</v>
      </c>
      <c r="K45" s="27">
        <v>4025842</v>
      </c>
      <c r="L45" s="27">
        <v>6495063</v>
      </c>
      <c r="M45" s="27">
        <v>4873506</v>
      </c>
      <c r="N45" s="27">
        <v>15394411</v>
      </c>
      <c r="O45" s="27">
        <v>6127012</v>
      </c>
      <c r="P45" s="27">
        <v>2538758</v>
      </c>
      <c r="Q45" s="27">
        <v>3256882</v>
      </c>
      <c r="R45" s="27">
        <v>11922652</v>
      </c>
      <c r="S45" s="27"/>
      <c r="T45" s="27"/>
      <c r="U45" s="27"/>
      <c r="V45" s="27"/>
      <c r="W45" s="27">
        <v>41262306</v>
      </c>
      <c r="X45" s="27">
        <v>67849154</v>
      </c>
      <c r="Y45" s="27">
        <v>-26586848</v>
      </c>
      <c r="Z45" s="7">
        <v>-39.19</v>
      </c>
      <c r="AA45" s="25">
        <v>102117276</v>
      </c>
    </row>
    <row r="46" spans="1:27" ht="12.75">
      <c r="A46" s="5" t="s">
        <v>49</v>
      </c>
      <c r="B46" s="3"/>
      <c r="C46" s="22">
        <v>179550832</v>
      </c>
      <c r="D46" s="22"/>
      <c r="E46" s="23">
        <v>129363696</v>
      </c>
      <c r="F46" s="24">
        <v>126857992</v>
      </c>
      <c r="G46" s="24">
        <v>17964</v>
      </c>
      <c r="H46" s="24">
        <v>10849452</v>
      </c>
      <c r="I46" s="24">
        <v>12877476</v>
      </c>
      <c r="J46" s="24">
        <v>23744892</v>
      </c>
      <c r="K46" s="24">
        <v>9903961</v>
      </c>
      <c r="L46" s="24">
        <v>10858429</v>
      </c>
      <c r="M46" s="24">
        <v>9503379</v>
      </c>
      <c r="N46" s="24">
        <v>30265769</v>
      </c>
      <c r="O46" s="24">
        <v>10812268</v>
      </c>
      <c r="P46" s="24">
        <v>9491228</v>
      </c>
      <c r="Q46" s="24">
        <v>10959428</v>
      </c>
      <c r="R46" s="24">
        <v>31262924</v>
      </c>
      <c r="S46" s="24"/>
      <c r="T46" s="24"/>
      <c r="U46" s="24"/>
      <c r="V46" s="24"/>
      <c r="W46" s="24">
        <v>85273585</v>
      </c>
      <c r="X46" s="24">
        <v>96020670</v>
      </c>
      <c r="Y46" s="24">
        <v>-10747085</v>
      </c>
      <c r="Z46" s="6">
        <v>-11.19</v>
      </c>
      <c r="AA46" s="22">
        <v>126857992</v>
      </c>
    </row>
    <row r="47" spans="1:27" ht="12.75">
      <c r="A47" s="2" t="s">
        <v>50</v>
      </c>
      <c r="B47" s="8" t="s">
        <v>51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/>
      <c r="AA47" s="19"/>
    </row>
    <row r="48" spans="1:27" ht="12.75">
      <c r="A48" s="9" t="s">
        <v>55</v>
      </c>
      <c r="B48" s="10" t="s">
        <v>56</v>
      </c>
      <c r="C48" s="40">
        <f aca="true" t="shared" si="9" ref="C48:Y48">+C28+C32+C38+C42+C47</f>
        <v>3822935873</v>
      </c>
      <c r="D48" s="40">
        <f>+D28+D32+D38+D42+D47</f>
        <v>0</v>
      </c>
      <c r="E48" s="41">
        <f t="shared" si="9"/>
        <v>3549930516</v>
      </c>
      <c r="F48" s="42">
        <f t="shared" si="9"/>
        <v>3740342188</v>
      </c>
      <c r="G48" s="42">
        <f t="shared" si="9"/>
        <v>178952112</v>
      </c>
      <c r="H48" s="42">
        <f t="shared" si="9"/>
        <v>253713068</v>
      </c>
      <c r="I48" s="42">
        <f t="shared" si="9"/>
        <v>297068897</v>
      </c>
      <c r="J48" s="42">
        <f t="shared" si="9"/>
        <v>729734077</v>
      </c>
      <c r="K48" s="42">
        <f t="shared" si="9"/>
        <v>235465090</v>
      </c>
      <c r="L48" s="42">
        <f t="shared" si="9"/>
        <v>232215431</v>
      </c>
      <c r="M48" s="42">
        <f t="shared" si="9"/>
        <v>266567945</v>
      </c>
      <c r="N48" s="42">
        <f t="shared" si="9"/>
        <v>734248466</v>
      </c>
      <c r="O48" s="42">
        <f t="shared" si="9"/>
        <v>237612826</v>
      </c>
      <c r="P48" s="42">
        <f t="shared" si="9"/>
        <v>188351547</v>
      </c>
      <c r="Q48" s="42">
        <f t="shared" si="9"/>
        <v>245367062</v>
      </c>
      <c r="R48" s="42">
        <f t="shared" si="9"/>
        <v>671331435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2135313978</v>
      </c>
      <c r="X48" s="42">
        <f t="shared" si="9"/>
        <v>2738018946</v>
      </c>
      <c r="Y48" s="42">
        <f t="shared" si="9"/>
        <v>-602704968</v>
      </c>
      <c r="Z48" s="43">
        <f>+IF(X48&lt;&gt;0,+(Y48/X48)*100,0)</f>
        <v>-22.012446951124932</v>
      </c>
      <c r="AA48" s="40">
        <f>+AA28+AA32+AA38+AA42+AA47</f>
        <v>3740342188</v>
      </c>
    </row>
    <row r="49" spans="1:27" ht="12.75">
      <c r="A49" s="14" t="s">
        <v>76</v>
      </c>
      <c r="B49" s="15"/>
      <c r="C49" s="44">
        <f aca="true" t="shared" si="10" ref="C49:Y49">+C25-C48</f>
        <v>337482087</v>
      </c>
      <c r="D49" s="44">
        <f>+D25-D48</f>
        <v>0</v>
      </c>
      <c r="E49" s="45">
        <f t="shared" si="10"/>
        <v>1512993108</v>
      </c>
      <c r="F49" s="46">
        <f t="shared" si="10"/>
        <v>1350981536</v>
      </c>
      <c r="G49" s="46">
        <f t="shared" si="10"/>
        <v>90430644</v>
      </c>
      <c r="H49" s="46">
        <f t="shared" si="10"/>
        <v>357232339</v>
      </c>
      <c r="I49" s="46">
        <f t="shared" si="10"/>
        <v>-30036267</v>
      </c>
      <c r="J49" s="46">
        <f t="shared" si="10"/>
        <v>417626716</v>
      </c>
      <c r="K49" s="46">
        <f t="shared" si="10"/>
        <v>50385269</v>
      </c>
      <c r="L49" s="46">
        <f t="shared" si="10"/>
        <v>70724595</v>
      </c>
      <c r="M49" s="46">
        <f t="shared" si="10"/>
        <v>287506987</v>
      </c>
      <c r="N49" s="46">
        <f t="shared" si="10"/>
        <v>408616851</v>
      </c>
      <c r="O49" s="46">
        <f t="shared" si="10"/>
        <v>-56070566</v>
      </c>
      <c r="P49" s="46">
        <f t="shared" si="10"/>
        <v>168614618</v>
      </c>
      <c r="Q49" s="46">
        <f t="shared" si="10"/>
        <v>241432358</v>
      </c>
      <c r="R49" s="46">
        <f t="shared" si="10"/>
        <v>353976410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1180219977</v>
      </c>
      <c r="X49" s="46">
        <f>IF(F25=F48,0,X25-X48)</f>
        <v>1070533837</v>
      </c>
      <c r="Y49" s="46">
        <f t="shared" si="10"/>
        <v>109686140</v>
      </c>
      <c r="Z49" s="47">
        <f>+IF(X49&lt;&gt;0,+(Y49/X49)*100,0)</f>
        <v>10.245929293312006</v>
      </c>
      <c r="AA49" s="44">
        <f>+AA25-AA48</f>
        <v>1350981536</v>
      </c>
    </row>
    <row r="50" spans="1:27" ht="12.75">
      <c r="A50" s="16" t="s">
        <v>77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2.75">
      <c r="A51" s="17" t="s">
        <v>78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2.75">
      <c r="A52" s="18" t="s">
        <v>79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2.75">
      <c r="A53" s="17" t="s">
        <v>80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81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2.7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2.7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2.7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2.7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2.7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2.7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cellComments="atEnd" horizontalDpi="600" verticalDpi="600" orientation="landscape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53" t="s">
        <v>63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82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/>
      <c r="C3" s="32" t="s">
        <v>6</v>
      </c>
      <c r="D3" s="32" t="s">
        <v>6</v>
      </c>
      <c r="E3" s="33" t="s">
        <v>7</v>
      </c>
      <c r="F3" s="34" t="s">
        <v>8</v>
      </c>
      <c r="G3" s="34" t="s">
        <v>9</v>
      </c>
      <c r="H3" s="34" t="s">
        <v>10</v>
      </c>
      <c r="I3" s="34" t="s">
        <v>11</v>
      </c>
      <c r="J3" s="34" t="s">
        <v>12</v>
      </c>
      <c r="K3" s="34" t="s">
        <v>13</v>
      </c>
      <c r="L3" s="34" t="s">
        <v>14</v>
      </c>
      <c r="M3" s="34" t="s">
        <v>15</v>
      </c>
      <c r="N3" s="34" t="s">
        <v>16</v>
      </c>
      <c r="O3" s="34" t="s">
        <v>17</v>
      </c>
      <c r="P3" s="34" t="s">
        <v>18</v>
      </c>
      <c r="Q3" s="34" t="s">
        <v>19</v>
      </c>
      <c r="R3" s="34" t="s">
        <v>20</v>
      </c>
      <c r="S3" s="34" t="s">
        <v>21</v>
      </c>
      <c r="T3" s="34" t="s">
        <v>22</v>
      </c>
      <c r="U3" s="34" t="s">
        <v>23</v>
      </c>
      <c r="V3" s="34" t="s">
        <v>24</v>
      </c>
      <c r="W3" s="34" t="s">
        <v>25</v>
      </c>
      <c r="X3" s="34" t="s">
        <v>26</v>
      </c>
      <c r="Y3" s="34" t="s">
        <v>27</v>
      </c>
      <c r="Z3" s="34" t="s">
        <v>28</v>
      </c>
      <c r="AA3" s="35" t="s">
        <v>29</v>
      </c>
    </row>
    <row r="4" spans="1:27" ht="12.75">
      <c r="A4" s="12" t="s">
        <v>30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2.75">
      <c r="A5" s="2" t="s">
        <v>31</v>
      </c>
      <c r="B5" s="3"/>
      <c r="C5" s="19">
        <f aca="true" t="shared" si="0" ref="C5:Y5">SUM(C6:C8)</f>
        <v>0</v>
      </c>
      <c r="D5" s="19">
        <f>SUM(D6:D8)</f>
        <v>0</v>
      </c>
      <c r="E5" s="20">
        <f t="shared" si="0"/>
        <v>737951643</v>
      </c>
      <c r="F5" s="21">
        <f t="shared" si="0"/>
        <v>829581772</v>
      </c>
      <c r="G5" s="21">
        <f t="shared" si="0"/>
        <v>140142052</v>
      </c>
      <c r="H5" s="21">
        <f t="shared" si="0"/>
        <v>52291300</v>
      </c>
      <c r="I5" s="21">
        <f t="shared" si="0"/>
        <v>38925297</v>
      </c>
      <c r="J5" s="21">
        <f t="shared" si="0"/>
        <v>231358649</v>
      </c>
      <c r="K5" s="21">
        <f t="shared" si="0"/>
        <v>38098372</v>
      </c>
      <c r="L5" s="21">
        <f t="shared" si="0"/>
        <v>37372110</v>
      </c>
      <c r="M5" s="21">
        <f t="shared" si="0"/>
        <v>118998231</v>
      </c>
      <c r="N5" s="21">
        <f t="shared" si="0"/>
        <v>194468713</v>
      </c>
      <c r="O5" s="21">
        <f t="shared" si="0"/>
        <v>39130289</v>
      </c>
      <c r="P5" s="21">
        <f t="shared" si="0"/>
        <v>39652601</v>
      </c>
      <c r="Q5" s="21">
        <f t="shared" si="0"/>
        <v>102630535</v>
      </c>
      <c r="R5" s="21">
        <f t="shared" si="0"/>
        <v>181413425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607240787</v>
      </c>
      <c r="X5" s="21">
        <f t="shared" si="0"/>
        <v>610732574</v>
      </c>
      <c r="Y5" s="21">
        <f t="shared" si="0"/>
        <v>-3491787</v>
      </c>
      <c r="Z5" s="4">
        <f>+IF(X5&lt;&gt;0,+(Y5/X5)*100,0)</f>
        <v>-0.5717374753945906</v>
      </c>
      <c r="AA5" s="19">
        <f>SUM(AA6:AA8)</f>
        <v>829581772</v>
      </c>
    </row>
    <row r="6" spans="1:27" ht="12.75">
      <c r="A6" s="5" t="s">
        <v>32</v>
      </c>
      <c r="B6" s="3"/>
      <c r="C6" s="22"/>
      <c r="D6" s="22"/>
      <c r="E6" s="23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6"/>
      <c r="AA6" s="22"/>
    </row>
    <row r="7" spans="1:27" ht="12.75">
      <c r="A7" s="5" t="s">
        <v>33</v>
      </c>
      <c r="B7" s="3"/>
      <c r="C7" s="25"/>
      <c r="D7" s="25"/>
      <c r="E7" s="26">
        <v>737951643</v>
      </c>
      <c r="F7" s="27">
        <v>829581772</v>
      </c>
      <c r="G7" s="27">
        <v>140142052</v>
      </c>
      <c r="H7" s="27">
        <v>52291300</v>
      </c>
      <c r="I7" s="27">
        <v>38925297</v>
      </c>
      <c r="J7" s="27">
        <v>231358649</v>
      </c>
      <c r="K7" s="27">
        <v>38098372</v>
      </c>
      <c r="L7" s="27">
        <v>37372110</v>
      </c>
      <c r="M7" s="27">
        <v>118998231</v>
      </c>
      <c r="N7" s="27">
        <v>194468713</v>
      </c>
      <c r="O7" s="27">
        <v>39130289</v>
      </c>
      <c r="P7" s="27">
        <v>39652601</v>
      </c>
      <c r="Q7" s="27">
        <v>102630535</v>
      </c>
      <c r="R7" s="27">
        <v>181413425</v>
      </c>
      <c r="S7" s="27"/>
      <c r="T7" s="27"/>
      <c r="U7" s="27"/>
      <c r="V7" s="27"/>
      <c r="W7" s="27">
        <v>607240787</v>
      </c>
      <c r="X7" s="27">
        <v>610732574</v>
      </c>
      <c r="Y7" s="27">
        <v>-3491787</v>
      </c>
      <c r="Z7" s="7">
        <v>-0.57</v>
      </c>
      <c r="AA7" s="25">
        <v>829581772</v>
      </c>
    </row>
    <row r="8" spans="1:27" ht="12.75">
      <c r="A8" s="5" t="s">
        <v>34</v>
      </c>
      <c r="B8" s="3"/>
      <c r="C8" s="22"/>
      <c r="D8" s="22"/>
      <c r="E8" s="23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6"/>
      <c r="AA8" s="22"/>
    </row>
    <row r="9" spans="1:27" ht="12.75">
      <c r="A9" s="2" t="s">
        <v>35</v>
      </c>
      <c r="B9" s="3"/>
      <c r="C9" s="19">
        <f aca="true" t="shared" si="1" ref="C9:Y9">SUM(C10:C14)</f>
        <v>0</v>
      </c>
      <c r="D9" s="19">
        <f>SUM(D10:D14)</f>
        <v>0</v>
      </c>
      <c r="E9" s="20">
        <f t="shared" si="1"/>
        <v>35509709</v>
      </c>
      <c r="F9" s="21">
        <f t="shared" si="1"/>
        <v>35509709</v>
      </c>
      <c r="G9" s="21">
        <f t="shared" si="1"/>
        <v>389734</v>
      </c>
      <c r="H9" s="21">
        <f t="shared" si="1"/>
        <v>305755</v>
      </c>
      <c r="I9" s="21">
        <f t="shared" si="1"/>
        <v>912064</v>
      </c>
      <c r="J9" s="21">
        <f t="shared" si="1"/>
        <v>1607553</v>
      </c>
      <c r="K9" s="21">
        <f t="shared" si="1"/>
        <v>299147</v>
      </c>
      <c r="L9" s="21">
        <f t="shared" si="1"/>
        <v>532232</v>
      </c>
      <c r="M9" s="21">
        <f t="shared" si="1"/>
        <v>71914</v>
      </c>
      <c r="N9" s="21">
        <f t="shared" si="1"/>
        <v>903293</v>
      </c>
      <c r="O9" s="21">
        <f t="shared" si="1"/>
        <v>136672</v>
      </c>
      <c r="P9" s="21">
        <f t="shared" si="1"/>
        <v>151949</v>
      </c>
      <c r="Q9" s="21">
        <f t="shared" si="1"/>
        <v>344632</v>
      </c>
      <c r="R9" s="21">
        <f t="shared" si="1"/>
        <v>633253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3144099</v>
      </c>
      <c r="X9" s="21">
        <f t="shared" si="1"/>
        <v>26632287</v>
      </c>
      <c r="Y9" s="21">
        <f t="shared" si="1"/>
        <v>-23488188</v>
      </c>
      <c r="Z9" s="4">
        <f>+IF(X9&lt;&gt;0,+(Y9/X9)*100,0)</f>
        <v>-88.19440853877852</v>
      </c>
      <c r="AA9" s="19">
        <f>SUM(AA10:AA14)</f>
        <v>35509709</v>
      </c>
    </row>
    <row r="10" spans="1:27" ht="12.75">
      <c r="A10" s="5" t="s">
        <v>36</v>
      </c>
      <c r="B10" s="3"/>
      <c r="C10" s="22"/>
      <c r="D10" s="22"/>
      <c r="E10" s="23">
        <v>2396683</v>
      </c>
      <c r="F10" s="24">
        <v>2396683</v>
      </c>
      <c r="G10" s="24">
        <v>224745</v>
      </c>
      <c r="H10" s="24">
        <v>77416</v>
      </c>
      <c r="I10" s="24">
        <v>728088</v>
      </c>
      <c r="J10" s="24">
        <v>1030249</v>
      </c>
      <c r="K10" s="24">
        <v>82418</v>
      </c>
      <c r="L10" s="24">
        <v>396700</v>
      </c>
      <c r="M10" s="24">
        <v>33767</v>
      </c>
      <c r="N10" s="24">
        <v>512885</v>
      </c>
      <c r="O10" s="24">
        <v>86876</v>
      </c>
      <c r="P10" s="24">
        <v>87582</v>
      </c>
      <c r="Q10" s="24">
        <v>309780</v>
      </c>
      <c r="R10" s="24">
        <v>484238</v>
      </c>
      <c r="S10" s="24"/>
      <c r="T10" s="24"/>
      <c r="U10" s="24"/>
      <c r="V10" s="24"/>
      <c r="W10" s="24">
        <v>2027372</v>
      </c>
      <c r="X10" s="24">
        <v>1797507</v>
      </c>
      <c r="Y10" s="24">
        <v>229865</v>
      </c>
      <c r="Z10" s="6">
        <v>12.79</v>
      </c>
      <c r="AA10" s="22">
        <v>2396683</v>
      </c>
    </row>
    <row r="11" spans="1:27" ht="12.75">
      <c r="A11" s="5" t="s">
        <v>37</v>
      </c>
      <c r="B11" s="3"/>
      <c r="C11" s="22"/>
      <c r="D11" s="22"/>
      <c r="E11" s="23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6"/>
      <c r="AA11" s="22"/>
    </row>
    <row r="12" spans="1:27" ht="12.75">
      <c r="A12" s="5" t="s">
        <v>38</v>
      </c>
      <c r="B12" s="3"/>
      <c r="C12" s="22"/>
      <c r="D12" s="22"/>
      <c r="E12" s="23">
        <v>33088945</v>
      </c>
      <c r="F12" s="24">
        <v>33088945</v>
      </c>
      <c r="G12" s="24">
        <v>164366</v>
      </c>
      <c r="H12" s="24">
        <v>227716</v>
      </c>
      <c r="I12" s="24">
        <v>183353</v>
      </c>
      <c r="J12" s="24">
        <v>575435</v>
      </c>
      <c r="K12" s="24">
        <v>216106</v>
      </c>
      <c r="L12" s="24">
        <v>134909</v>
      </c>
      <c r="M12" s="24">
        <v>37524</v>
      </c>
      <c r="N12" s="24">
        <v>388539</v>
      </c>
      <c r="O12" s="24">
        <v>49173</v>
      </c>
      <c r="P12" s="24">
        <v>63744</v>
      </c>
      <c r="Q12" s="24">
        <v>34229</v>
      </c>
      <c r="R12" s="24">
        <v>147146</v>
      </c>
      <c r="S12" s="24"/>
      <c r="T12" s="24"/>
      <c r="U12" s="24"/>
      <c r="V12" s="24"/>
      <c r="W12" s="24">
        <v>1111120</v>
      </c>
      <c r="X12" s="24">
        <v>24816717</v>
      </c>
      <c r="Y12" s="24">
        <v>-23705597</v>
      </c>
      <c r="Z12" s="6">
        <v>-95.52</v>
      </c>
      <c r="AA12" s="22">
        <v>33088945</v>
      </c>
    </row>
    <row r="13" spans="1:27" ht="12.75">
      <c r="A13" s="5" t="s">
        <v>39</v>
      </c>
      <c r="B13" s="3"/>
      <c r="C13" s="22"/>
      <c r="D13" s="22"/>
      <c r="E13" s="23">
        <v>24081</v>
      </c>
      <c r="F13" s="24">
        <v>24081</v>
      </c>
      <c r="G13" s="24">
        <v>623</v>
      </c>
      <c r="H13" s="24">
        <v>623</v>
      </c>
      <c r="I13" s="24">
        <v>623</v>
      </c>
      <c r="J13" s="24">
        <v>1869</v>
      </c>
      <c r="K13" s="24">
        <v>623</v>
      </c>
      <c r="L13" s="24">
        <v>623</v>
      </c>
      <c r="M13" s="24">
        <v>623</v>
      </c>
      <c r="N13" s="24">
        <v>1869</v>
      </c>
      <c r="O13" s="24">
        <v>623</v>
      </c>
      <c r="P13" s="24">
        <v>623</v>
      </c>
      <c r="Q13" s="24">
        <v>623</v>
      </c>
      <c r="R13" s="24">
        <v>1869</v>
      </c>
      <c r="S13" s="24"/>
      <c r="T13" s="24"/>
      <c r="U13" s="24"/>
      <c r="V13" s="24"/>
      <c r="W13" s="24">
        <v>5607</v>
      </c>
      <c r="X13" s="24">
        <v>18063</v>
      </c>
      <c r="Y13" s="24">
        <v>-12456</v>
      </c>
      <c r="Z13" s="6">
        <v>-68.96</v>
      </c>
      <c r="AA13" s="22">
        <v>24081</v>
      </c>
    </row>
    <row r="14" spans="1:27" ht="12.75">
      <c r="A14" s="5" t="s">
        <v>40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/>
      <c r="AA14" s="25"/>
    </row>
    <row r="15" spans="1:27" ht="12.75">
      <c r="A15" s="2" t="s">
        <v>41</v>
      </c>
      <c r="B15" s="8"/>
      <c r="C15" s="19">
        <f aca="true" t="shared" si="2" ref="C15:Y15">SUM(C16:C18)</f>
        <v>0</v>
      </c>
      <c r="D15" s="19">
        <f>SUM(D16:D18)</f>
        <v>0</v>
      </c>
      <c r="E15" s="20">
        <f t="shared" si="2"/>
        <v>94984675</v>
      </c>
      <c r="F15" s="21">
        <f t="shared" si="2"/>
        <v>94984675</v>
      </c>
      <c r="G15" s="21">
        <f t="shared" si="2"/>
        <v>36111595</v>
      </c>
      <c r="H15" s="21">
        <f t="shared" si="2"/>
        <v>710049</v>
      </c>
      <c r="I15" s="21">
        <f t="shared" si="2"/>
        <v>-613069</v>
      </c>
      <c r="J15" s="21">
        <f t="shared" si="2"/>
        <v>36208575</v>
      </c>
      <c r="K15" s="21">
        <f t="shared" si="2"/>
        <v>2655451</v>
      </c>
      <c r="L15" s="21">
        <f t="shared" si="2"/>
        <v>15500808</v>
      </c>
      <c r="M15" s="21">
        <f t="shared" si="2"/>
        <v>1326749</v>
      </c>
      <c r="N15" s="21">
        <f t="shared" si="2"/>
        <v>19483008</v>
      </c>
      <c r="O15" s="21">
        <f t="shared" si="2"/>
        <v>12915837</v>
      </c>
      <c r="P15" s="21">
        <f t="shared" si="2"/>
        <v>24021901</v>
      </c>
      <c r="Q15" s="21">
        <f t="shared" si="2"/>
        <v>4568077</v>
      </c>
      <c r="R15" s="21">
        <f t="shared" si="2"/>
        <v>41505815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97197398</v>
      </c>
      <c r="X15" s="21">
        <f t="shared" si="2"/>
        <v>71238501</v>
      </c>
      <c r="Y15" s="21">
        <f t="shared" si="2"/>
        <v>25958897</v>
      </c>
      <c r="Z15" s="4">
        <f>+IF(X15&lt;&gt;0,+(Y15/X15)*100,0)</f>
        <v>36.43942058803287</v>
      </c>
      <c r="AA15" s="19">
        <f>SUM(AA16:AA18)</f>
        <v>94984675</v>
      </c>
    </row>
    <row r="16" spans="1:27" ht="12.75">
      <c r="A16" s="5" t="s">
        <v>42</v>
      </c>
      <c r="B16" s="3"/>
      <c r="C16" s="22"/>
      <c r="D16" s="22"/>
      <c r="E16" s="23">
        <v>92492779</v>
      </c>
      <c r="F16" s="24">
        <v>92492779</v>
      </c>
      <c r="G16" s="24">
        <v>36016149</v>
      </c>
      <c r="H16" s="24">
        <v>210059</v>
      </c>
      <c r="I16" s="24">
        <v>-577238</v>
      </c>
      <c r="J16" s="24">
        <v>35648970</v>
      </c>
      <c r="K16" s="24">
        <v>2385387</v>
      </c>
      <c r="L16" s="24">
        <v>14912071</v>
      </c>
      <c r="M16" s="24">
        <v>155875</v>
      </c>
      <c r="N16" s="24">
        <v>17453333</v>
      </c>
      <c r="O16" s="24">
        <v>12506474</v>
      </c>
      <c r="P16" s="24">
        <v>23238171</v>
      </c>
      <c r="Q16" s="24">
        <v>4523020</v>
      </c>
      <c r="R16" s="24">
        <v>40267665</v>
      </c>
      <c r="S16" s="24"/>
      <c r="T16" s="24"/>
      <c r="U16" s="24"/>
      <c r="V16" s="24"/>
      <c r="W16" s="24">
        <v>93369968</v>
      </c>
      <c r="X16" s="24">
        <v>69369579</v>
      </c>
      <c r="Y16" s="24">
        <v>24000389</v>
      </c>
      <c r="Z16" s="6">
        <v>34.6</v>
      </c>
      <c r="AA16" s="22">
        <v>92492779</v>
      </c>
    </row>
    <row r="17" spans="1:27" ht="12.75">
      <c r="A17" s="5" t="s">
        <v>43</v>
      </c>
      <c r="B17" s="3"/>
      <c r="C17" s="22"/>
      <c r="D17" s="22"/>
      <c r="E17" s="23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6"/>
      <c r="AA17" s="22"/>
    </row>
    <row r="18" spans="1:27" ht="12.75">
      <c r="A18" s="5" t="s">
        <v>44</v>
      </c>
      <c r="B18" s="3"/>
      <c r="C18" s="22"/>
      <c r="D18" s="22"/>
      <c r="E18" s="23">
        <v>2491896</v>
      </c>
      <c r="F18" s="24">
        <v>2491896</v>
      </c>
      <c r="G18" s="24">
        <v>95446</v>
      </c>
      <c r="H18" s="24">
        <v>499990</v>
      </c>
      <c r="I18" s="24">
        <v>-35831</v>
      </c>
      <c r="J18" s="24">
        <v>559605</v>
      </c>
      <c r="K18" s="24">
        <v>270064</v>
      </c>
      <c r="L18" s="24">
        <v>588737</v>
      </c>
      <c r="M18" s="24">
        <v>1170874</v>
      </c>
      <c r="N18" s="24">
        <v>2029675</v>
      </c>
      <c r="O18" s="24">
        <v>409363</v>
      </c>
      <c r="P18" s="24">
        <v>783730</v>
      </c>
      <c r="Q18" s="24">
        <v>45057</v>
      </c>
      <c r="R18" s="24">
        <v>1238150</v>
      </c>
      <c r="S18" s="24"/>
      <c r="T18" s="24"/>
      <c r="U18" s="24"/>
      <c r="V18" s="24"/>
      <c r="W18" s="24">
        <v>3827430</v>
      </c>
      <c r="X18" s="24">
        <v>1868922</v>
      </c>
      <c r="Y18" s="24">
        <v>1958508</v>
      </c>
      <c r="Z18" s="6">
        <v>104.79</v>
      </c>
      <c r="AA18" s="22">
        <v>2491896</v>
      </c>
    </row>
    <row r="19" spans="1:27" ht="12.75">
      <c r="A19" s="2" t="s">
        <v>45</v>
      </c>
      <c r="B19" s="8"/>
      <c r="C19" s="19">
        <f aca="true" t="shared" si="3" ref="C19:Y19">SUM(C20:C23)</f>
        <v>0</v>
      </c>
      <c r="D19" s="19">
        <f>SUM(D20:D23)</f>
        <v>0</v>
      </c>
      <c r="E19" s="20">
        <f t="shared" si="3"/>
        <v>1237282717</v>
      </c>
      <c r="F19" s="21">
        <f t="shared" si="3"/>
        <v>1386136250</v>
      </c>
      <c r="G19" s="21">
        <f t="shared" si="3"/>
        <v>94861536</v>
      </c>
      <c r="H19" s="21">
        <f t="shared" si="3"/>
        <v>97260474</v>
      </c>
      <c r="I19" s="21">
        <f t="shared" si="3"/>
        <v>106221318</v>
      </c>
      <c r="J19" s="21">
        <f t="shared" si="3"/>
        <v>298343328</v>
      </c>
      <c r="K19" s="21">
        <f t="shared" si="3"/>
        <v>103935202</v>
      </c>
      <c r="L19" s="21">
        <f t="shared" si="3"/>
        <v>99735049</v>
      </c>
      <c r="M19" s="21">
        <f t="shared" si="3"/>
        <v>97116466</v>
      </c>
      <c r="N19" s="21">
        <f t="shared" si="3"/>
        <v>300786717</v>
      </c>
      <c r="O19" s="21">
        <f t="shared" si="3"/>
        <v>93408856</v>
      </c>
      <c r="P19" s="21">
        <f t="shared" si="3"/>
        <v>109658583</v>
      </c>
      <c r="Q19" s="21">
        <f t="shared" si="3"/>
        <v>93007338</v>
      </c>
      <c r="R19" s="21">
        <f t="shared" si="3"/>
        <v>296074777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895204822</v>
      </c>
      <c r="X19" s="21">
        <f t="shared" si="3"/>
        <v>1020995510</v>
      </c>
      <c r="Y19" s="21">
        <f t="shared" si="3"/>
        <v>-125790688</v>
      </c>
      <c r="Z19" s="4">
        <f>+IF(X19&lt;&gt;0,+(Y19/X19)*100,0)</f>
        <v>-12.320395806637778</v>
      </c>
      <c r="AA19" s="19">
        <f>SUM(AA20:AA23)</f>
        <v>1386136250</v>
      </c>
    </row>
    <row r="20" spans="1:27" ht="12.75">
      <c r="A20" s="5" t="s">
        <v>46</v>
      </c>
      <c r="B20" s="3"/>
      <c r="C20" s="22"/>
      <c r="D20" s="22"/>
      <c r="E20" s="23">
        <v>553485757</v>
      </c>
      <c r="F20" s="24">
        <v>600359856</v>
      </c>
      <c r="G20" s="24">
        <v>39742846</v>
      </c>
      <c r="H20" s="24">
        <v>48128583</v>
      </c>
      <c r="I20" s="24">
        <v>45224202</v>
      </c>
      <c r="J20" s="24">
        <v>133095631</v>
      </c>
      <c r="K20" s="24">
        <v>41727147</v>
      </c>
      <c r="L20" s="24">
        <v>39264825</v>
      </c>
      <c r="M20" s="24">
        <v>37865180</v>
      </c>
      <c r="N20" s="24">
        <v>118857152</v>
      </c>
      <c r="O20" s="24">
        <v>37737923</v>
      </c>
      <c r="P20" s="24">
        <v>41656945</v>
      </c>
      <c r="Q20" s="24">
        <v>32175800</v>
      </c>
      <c r="R20" s="24">
        <v>111570668</v>
      </c>
      <c r="S20" s="24"/>
      <c r="T20" s="24"/>
      <c r="U20" s="24"/>
      <c r="V20" s="24"/>
      <c r="W20" s="24">
        <v>363523451</v>
      </c>
      <c r="X20" s="24">
        <v>444410636</v>
      </c>
      <c r="Y20" s="24">
        <v>-80887185</v>
      </c>
      <c r="Z20" s="6">
        <v>-18.2</v>
      </c>
      <c r="AA20" s="22">
        <v>600359856</v>
      </c>
    </row>
    <row r="21" spans="1:27" ht="12.75">
      <c r="A21" s="5" t="s">
        <v>47</v>
      </c>
      <c r="B21" s="3"/>
      <c r="C21" s="22"/>
      <c r="D21" s="22"/>
      <c r="E21" s="23">
        <v>442214207</v>
      </c>
      <c r="F21" s="24">
        <v>510711321</v>
      </c>
      <c r="G21" s="24">
        <v>34825852</v>
      </c>
      <c r="H21" s="24">
        <v>29950635</v>
      </c>
      <c r="I21" s="24">
        <v>40353160</v>
      </c>
      <c r="J21" s="24">
        <v>105129647</v>
      </c>
      <c r="K21" s="24">
        <v>41511635</v>
      </c>
      <c r="L21" s="24">
        <v>39606521</v>
      </c>
      <c r="M21" s="24">
        <v>38559830</v>
      </c>
      <c r="N21" s="24">
        <v>119677986</v>
      </c>
      <c r="O21" s="24">
        <v>36220316</v>
      </c>
      <c r="P21" s="24">
        <v>46738347</v>
      </c>
      <c r="Q21" s="24">
        <v>40248797</v>
      </c>
      <c r="R21" s="24">
        <v>123207460</v>
      </c>
      <c r="S21" s="24"/>
      <c r="T21" s="24"/>
      <c r="U21" s="24"/>
      <c r="V21" s="24"/>
      <c r="W21" s="24">
        <v>348015093</v>
      </c>
      <c r="X21" s="24">
        <v>374471360</v>
      </c>
      <c r="Y21" s="24">
        <v>-26456267</v>
      </c>
      <c r="Z21" s="6">
        <v>-7.06</v>
      </c>
      <c r="AA21" s="22">
        <v>510711321</v>
      </c>
    </row>
    <row r="22" spans="1:27" ht="12.75">
      <c r="A22" s="5" t="s">
        <v>48</v>
      </c>
      <c r="B22" s="3"/>
      <c r="C22" s="25"/>
      <c r="D22" s="25"/>
      <c r="E22" s="26">
        <v>116838474</v>
      </c>
      <c r="F22" s="27">
        <v>133964632</v>
      </c>
      <c r="G22" s="27">
        <v>9928319</v>
      </c>
      <c r="H22" s="27">
        <v>8809148</v>
      </c>
      <c r="I22" s="27">
        <v>10523659</v>
      </c>
      <c r="J22" s="27">
        <v>29261126</v>
      </c>
      <c r="K22" s="27">
        <v>10326920</v>
      </c>
      <c r="L22" s="27">
        <v>10402862</v>
      </c>
      <c r="M22" s="27">
        <v>10260029</v>
      </c>
      <c r="N22" s="27">
        <v>30989811</v>
      </c>
      <c r="O22" s="27">
        <v>9348130</v>
      </c>
      <c r="P22" s="27">
        <v>10815137</v>
      </c>
      <c r="Q22" s="27">
        <v>10581933</v>
      </c>
      <c r="R22" s="27">
        <v>30745200</v>
      </c>
      <c r="S22" s="27"/>
      <c r="T22" s="27"/>
      <c r="U22" s="27"/>
      <c r="V22" s="27"/>
      <c r="W22" s="27">
        <v>90996137</v>
      </c>
      <c r="X22" s="27">
        <v>98332710</v>
      </c>
      <c r="Y22" s="27">
        <v>-7336573</v>
      </c>
      <c r="Z22" s="7">
        <v>-7.46</v>
      </c>
      <c r="AA22" s="25">
        <v>133964632</v>
      </c>
    </row>
    <row r="23" spans="1:27" ht="12.75">
      <c r="A23" s="5" t="s">
        <v>49</v>
      </c>
      <c r="B23" s="3"/>
      <c r="C23" s="22"/>
      <c r="D23" s="22"/>
      <c r="E23" s="23">
        <v>124744279</v>
      </c>
      <c r="F23" s="24">
        <v>141100441</v>
      </c>
      <c r="G23" s="24">
        <v>10364519</v>
      </c>
      <c r="H23" s="24">
        <v>10372108</v>
      </c>
      <c r="I23" s="24">
        <v>10120297</v>
      </c>
      <c r="J23" s="24">
        <v>30856924</v>
      </c>
      <c r="K23" s="24">
        <v>10369500</v>
      </c>
      <c r="L23" s="24">
        <v>10460841</v>
      </c>
      <c r="M23" s="24">
        <v>10431427</v>
      </c>
      <c r="N23" s="24">
        <v>31261768</v>
      </c>
      <c r="O23" s="24">
        <v>10102487</v>
      </c>
      <c r="P23" s="24">
        <v>10448154</v>
      </c>
      <c r="Q23" s="24">
        <v>10000808</v>
      </c>
      <c r="R23" s="24">
        <v>30551449</v>
      </c>
      <c r="S23" s="24"/>
      <c r="T23" s="24"/>
      <c r="U23" s="24"/>
      <c r="V23" s="24"/>
      <c r="W23" s="24">
        <v>92670141</v>
      </c>
      <c r="X23" s="24">
        <v>103780804</v>
      </c>
      <c r="Y23" s="24">
        <v>-11110663</v>
      </c>
      <c r="Z23" s="6">
        <v>-10.71</v>
      </c>
      <c r="AA23" s="22">
        <v>141100441</v>
      </c>
    </row>
    <row r="24" spans="1:27" ht="12.75">
      <c r="A24" s="2" t="s">
        <v>50</v>
      </c>
      <c r="B24" s="8" t="s">
        <v>51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/>
      <c r="AA24" s="19"/>
    </row>
    <row r="25" spans="1:27" ht="12.75">
      <c r="A25" s="9" t="s">
        <v>52</v>
      </c>
      <c r="B25" s="10" t="s">
        <v>53</v>
      </c>
      <c r="C25" s="40">
        <f aca="true" t="shared" si="4" ref="C25:Y25">+C5+C9+C15+C19+C24</f>
        <v>0</v>
      </c>
      <c r="D25" s="40">
        <f>+D5+D9+D15+D19+D24</f>
        <v>0</v>
      </c>
      <c r="E25" s="41">
        <f t="shared" si="4"/>
        <v>2105728744</v>
      </c>
      <c r="F25" s="42">
        <f t="shared" si="4"/>
        <v>2346212406</v>
      </c>
      <c r="G25" s="42">
        <f t="shared" si="4"/>
        <v>271504917</v>
      </c>
      <c r="H25" s="42">
        <f t="shared" si="4"/>
        <v>150567578</v>
      </c>
      <c r="I25" s="42">
        <f t="shared" si="4"/>
        <v>145445610</v>
      </c>
      <c r="J25" s="42">
        <f t="shared" si="4"/>
        <v>567518105</v>
      </c>
      <c r="K25" s="42">
        <f t="shared" si="4"/>
        <v>144988172</v>
      </c>
      <c r="L25" s="42">
        <f t="shared" si="4"/>
        <v>153140199</v>
      </c>
      <c r="M25" s="42">
        <f t="shared" si="4"/>
        <v>217513360</v>
      </c>
      <c r="N25" s="42">
        <f t="shared" si="4"/>
        <v>515641731</v>
      </c>
      <c r="O25" s="42">
        <f t="shared" si="4"/>
        <v>145591654</v>
      </c>
      <c r="P25" s="42">
        <f t="shared" si="4"/>
        <v>173485034</v>
      </c>
      <c r="Q25" s="42">
        <f t="shared" si="4"/>
        <v>200550582</v>
      </c>
      <c r="R25" s="42">
        <f t="shared" si="4"/>
        <v>519627270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1602787106</v>
      </c>
      <c r="X25" s="42">
        <f t="shared" si="4"/>
        <v>1729598872</v>
      </c>
      <c r="Y25" s="42">
        <f t="shared" si="4"/>
        <v>-126811766</v>
      </c>
      <c r="Z25" s="43">
        <f>+IF(X25&lt;&gt;0,+(Y25/X25)*100,0)</f>
        <v>-7.331859892656081</v>
      </c>
      <c r="AA25" s="40">
        <f>+AA5+AA9+AA15+AA19+AA24</f>
        <v>2346212406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2.75">
      <c r="A27" s="12" t="s">
        <v>54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2.75">
      <c r="A28" s="2" t="s">
        <v>31</v>
      </c>
      <c r="B28" s="3"/>
      <c r="C28" s="19">
        <f aca="true" t="shared" si="5" ref="C28:Y28">SUM(C29:C31)</f>
        <v>0</v>
      </c>
      <c r="D28" s="19">
        <f>SUM(D29:D31)</f>
        <v>0</v>
      </c>
      <c r="E28" s="20">
        <f t="shared" si="5"/>
        <v>492693468</v>
      </c>
      <c r="F28" s="21">
        <f t="shared" si="5"/>
        <v>508460748</v>
      </c>
      <c r="G28" s="21">
        <f t="shared" si="5"/>
        <v>28912255</v>
      </c>
      <c r="H28" s="21">
        <f t="shared" si="5"/>
        <v>8525655</v>
      </c>
      <c r="I28" s="21">
        <f t="shared" si="5"/>
        <v>35073518</v>
      </c>
      <c r="J28" s="21">
        <f t="shared" si="5"/>
        <v>72511428</v>
      </c>
      <c r="K28" s="21">
        <f t="shared" si="5"/>
        <v>45224307</v>
      </c>
      <c r="L28" s="21">
        <f t="shared" si="5"/>
        <v>32041507</v>
      </c>
      <c r="M28" s="21">
        <f t="shared" si="5"/>
        <v>33238688</v>
      </c>
      <c r="N28" s="21">
        <f t="shared" si="5"/>
        <v>110504502</v>
      </c>
      <c r="O28" s="21">
        <f t="shared" si="5"/>
        <v>44928553</v>
      </c>
      <c r="P28" s="21">
        <f t="shared" si="5"/>
        <v>26794977</v>
      </c>
      <c r="Q28" s="21">
        <f t="shared" si="5"/>
        <v>36008837</v>
      </c>
      <c r="R28" s="21">
        <f t="shared" si="5"/>
        <v>107732367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290748297</v>
      </c>
      <c r="X28" s="21">
        <f t="shared" si="5"/>
        <v>376157618</v>
      </c>
      <c r="Y28" s="21">
        <f t="shared" si="5"/>
        <v>-85409321</v>
      </c>
      <c r="Z28" s="4">
        <f>+IF(X28&lt;&gt;0,+(Y28/X28)*100,0)</f>
        <v>-22.705726778608003</v>
      </c>
      <c r="AA28" s="19">
        <f>SUM(AA29:AA31)</f>
        <v>508460748</v>
      </c>
    </row>
    <row r="29" spans="1:27" ht="12.75">
      <c r="A29" s="5" t="s">
        <v>32</v>
      </c>
      <c r="B29" s="3"/>
      <c r="C29" s="22"/>
      <c r="D29" s="22"/>
      <c r="E29" s="23">
        <v>57853721</v>
      </c>
      <c r="F29" s="24">
        <v>52542326</v>
      </c>
      <c r="G29" s="24">
        <v>48926</v>
      </c>
      <c r="H29" s="24">
        <v>71706</v>
      </c>
      <c r="I29" s="24">
        <v>59789</v>
      </c>
      <c r="J29" s="24">
        <v>180421</v>
      </c>
      <c r="K29" s="24">
        <v>362344</v>
      </c>
      <c r="L29" s="24">
        <v>144287</v>
      </c>
      <c r="M29" s="24">
        <v>71013</v>
      </c>
      <c r="N29" s="24">
        <v>577644</v>
      </c>
      <c r="O29" s="24">
        <v>105896</v>
      </c>
      <c r="P29" s="24">
        <v>60077</v>
      </c>
      <c r="Q29" s="24">
        <v>470320</v>
      </c>
      <c r="R29" s="24">
        <v>636293</v>
      </c>
      <c r="S29" s="24"/>
      <c r="T29" s="24"/>
      <c r="U29" s="24"/>
      <c r="V29" s="24"/>
      <c r="W29" s="24">
        <v>1394358</v>
      </c>
      <c r="X29" s="24">
        <v>42465756</v>
      </c>
      <c r="Y29" s="24">
        <v>-41071398</v>
      </c>
      <c r="Z29" s="6">
        <v>-96.72</v>
      </c>
      <c r="AA29" s="22">
        <v>52542326</v>
      </c>
    </row>
    <row r="30" spans="1:27" ht="12.75">
      <c r="A30" s="5" t="s">
        <v>33</v>
      </c>
      <c r="B30" s="3"/>
      <c r="C30" s="25"/>
      <c r="D30" s="25"/>
      <c r="E30" s="26">
        <v>431500849</v>
      </c>
      <c r="F30" s="27">
        <v>452177794</v>
      </c>
      <c r="G30" s="27">
        <v>28863329</v>
      </c>
      <c r="H30" s="27">
        <v>8427963</v>
      </c>
      <c r="I30" s="27">
        <v>35013729</v>
      </c>
      <c r="J30" s="27">
        <v>72305021</v>
      </c>
      <c r="K30" s="27">
        <v>44861963</v>
      </c>
      <c r="L30" s="27">
        <v>31897220</v>
      </c>
      <c r="M30" s="27">
        <v>33167675</v>
      </c>
      <c r="N30" s="27">
        <v>109926858</v>
      </c>
      <c r="O30" s="27">
        <v>44798647</v>
      </c>
      <c r="P30" s="27">
        <v>26694960</v>
      </c>
      <c r="Q30" s="27">
        <v>35538517</v>
      </c>
      <c r="R30" s="27">
        <v>107032124</v>
      </c>
      <c r="S30" s="27"/>
      <c r="T30" s="27"/>
      <c r="U30" s="27"/>
      <c r="V30" s="27"/>
      <c r="W30" s="27">
        <v>289264003</v>
      </c>
      <c r="X30" s="27">
        <v>331026992</v>
      </c>
      <c r="Y30" s="27">
        <v>-41762989</v>
      </c>
      <c r="Z30" s="7">
        <v>-12.62</v>
      </c>
      <c r="AA30" s="25">
        <v>452177794</v>
      </c>
    </row>
    <row r="31" spans="1:27" ht="12.75">
      <c r="A31" s="5" t="s">
        <v>34</v>
      </c>
      <c r="B31" s="3"/>
      <c r="C31" s="22"/>
      <c r="D31" s="22"/>
      <c r="E31" s="23">
        <v>3338898</v>
      </c>
      <c r="F31" s="24">
        <v>3740628</v>
      </c>
      <c r="G31" s="24"/>
      <c r="H31" s="24">
        <v>25986</v>
      </c>
      <c r="I31" s="24"/>
      <c r="J31" s="24">
        <v>25986</v>
      </c>
      <c r="K31" s="24"/>
      <c r="L31" s="24"/>
      <c r="M31" s="24"/>
      <c r="N31" s="24"/>
      <c r="O31" s="24">
        <v>24010</v>
      </c>
      <c r="P31" s="24">
        <v>39940</v>
      </c>
      <c r="Q31" s="24"/>
      <c r="R31" s="24">
        <v>63950</v>
      </c>
      <c r="S31" s="24"/>
      <c r="T31" s="24"/>
      <c r="U31" s="24"/>
      <c r="V31" s="24"/>
      <c r="W31" s="24">
        <v>89936</v>
      </c>
      <c r="X31" s="24">
        <v>2664870</v>
      </c>
      <c r="Y31" s="24">
        <v>-2574934</v>
      </c>
      <c r="Z31" s="6">
        <v>-96.63</v>
      </c>
      <c r="AA31" s="22">
        <v>3740628</v>
      </c>
    </row>
    <row r="32" spans="1:27" ht="12.75">
      <c r="A32" s="2" t="s">
        <v>35</v>
      </c>
      <c r="B32" s="3"/>
      <c r="C32" s="19">
        <f aca="true" t="shared" si="6" ref="C32:Y32">SUM(C33:C37)</f>
        <v>0</v>
      </c>
      <c r="D32" s="19">
        <f>SUM(D33:D37)</f>
        <v>0</v>
      </c>
      <c r="E32" s="20">
        <f t="shared" si="6"/>
        <v>159821925</v>
      </c>
      <c r="F32" s="21">
        <f t="shared" si="6"/>
        <v>191950151</v>
      </c>
      <c r="G32" s="21">
        <f t="shared" si="6"/>
        <v>97235</v>
      </c>
      <c r="H32" s="21">
        <f t="shared" si="6"/>
        <v>170296</v>
      </c>
      <c r="I32" s="21">
        <f t="shared" si="6"/>
        <v>339670</v>
      </c>
      <c r="J32" s="21">
        <f t="shared" si="6"/>
        <v>607201</v>
      </c>
      <c r="K32" s="21">
        <f t="shared" si="6"/>
        <v>205397</v>
      </c>
      <c r="L32" s="21">
        <f t="shared" si="6"/>
        <v>1008726</v>
      </c>
      <c r="M32" s="21">
        <f t="shared" si="6"/>
        <v>423250</v>
      </c>
      <c r="N32" s="21">
        <f t="shared" si="6"/>
        <v>1637373</v>
      </c>
      <c r="O32" s="21">
        <f t="shared" si="6"/>
        <v>101885</v>
      </c>
      <c r="P32" s="21">
        <f t="shared" si="6"/>
        <v>332012</v>
      </c>
      <c r="Q32" s="21">
        <f t="shared" si="6"/>
        <v>421706</v>
      </c>
      <c r="R32" s="21">
        <f t="shared" si="6"/>
        <v>855603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3100177</v>
      </c>
      <c r="X32" s="21">
        <f t="shared" si="6"/>
        <v>132970748</v>
      </c>
      <c r="Y32" s="21">
        <f t="shared" si="6"/>
        <v>-129870571</v>
      </c>
      <c r="Z32" s="4">
        <f>+IF(X32&lt;&gt;0,+(Y32/X32)*100,0)</f>
        <v>-97.66852706581751</v>
      </c>
      <c r="AA32" s="19">
        <f>SUM(AA33:AA37)</f>
        <v>191950151</v>
      </c>
    </row>
    <row r="33" spans="1:27" ht="12.75">
      <c r="A33" s="5" t="s">
        <v>36</v>
      </c>
      <c r="B33" s="3"/>
      <c r="C33" s="22"/>
      <c r="D33" s="22"/>
      <c r="E33" s="23">
        <v>51563726</v>
      </c>
      <c r="F33" s="24">
        <v>58042421</v>
      </c>
      <c r="G33" s="24">
        <v>29754</v>
      </c>
      <c r="H33" s="24">
        <v>51913</v>
      </c>
      <c r="I33" s="24">
        <v>232595</v>
      </c>
      <c r="J33" s="24">
        <v>314262</v>
      </c>
      <c r="K33" s="24">
        <v>87888</v>
      </c>
      <c r="L33" s="24">
        <v>272608</v>
      </c>
      <c r="M33" s="24">
        <v>151368</v>
      </c>
      <c r="N33" s="24">
        <v>511864</v>
      </c>
      <c r="O33" s="24">
        <v>56337</v>
      </c>
      <c r="P33" s="24">
        <v>234778</v>
      </c>
      <c r="Q33" s="24">
        <v>329980</v>
      </c>
      <c r="R33" s="24">
        <v>621095</v>
      </c>
      <c r="S33" s="24"/>
      <c r="T33" s="24"/>
      <c r="U33" s="24"/>
      <c r="V33" s="24"/>
      <c r="W33" s="24">
        <v>1447221</v>
      </c>
      <c r="X33" s="24">
        <v>41264307</v>
      </c>
      <c r="Y33" s="24">
        <v>-39817086</v>
      </c>
      <c r="Z33" s="6">
        <v>-96.49</v>
      </c>
      <c r="AA33" s="22">
        <v>58042421</v>
      </c>
    </row>
    <row r="34" spans="1:27" ht="12.75">
      <c r="A34" s="5" t="s">
        <v>37</v>
      </c>
      <c r="B34" s="3"/>
      <c r="C34" s="22"/>
      <c r="D34" s="22"/>
      <c r="E34" s="23">
        <v>15120759</v>
      </c>
      <c r="F34" s="24">
        <v>24424099</v>
      </c>
      <c r="G34" s="24">
        <v>3260</v>
      </c>
      <c r="H34" s="24">
        <v>3815</v>
      </c>
      <c r="I34" s="24">
        <v>6621</v>
      </c>
      <c r="J34" s="24">
        <v>13696</v>
      </c>
      <c r="K34" s="24">
        <v>10846</v>
      </c>
      <c r="L34" s="24">
        <v>6825</v>
      </c>
      <c r="M34" s="24"/>
      <c r="N34" s="24">
        <v>17671</v>
      </c>
      <c r="O34" s="24">
        <v>10062</v>
      </c>
      <c r="P34" s="24"/>
      <c r="Q34" s="24">
        <v>1091</v>
      </c>
      <c r="R34" s="24">
        <v>11153</v>
      </c>
      <c r="S34" s="24"/>
      <c r="T34" s="24"/>
      <c r="U34" s="24"/>
      <c r="V34" s="24"/>
      <c r="W34" s="24">
        <v>42520</v>
      </c>
      <c r="X34" s="24">
        <v>15061903</v>
      </c>
      <c r="Y34" s="24">
        <v>-15019383</v>
      </c>
      <c r="Z34" s="6">
        <v>-99.72</v>
      </c>
      <c r="AA34" s="22">
        <v>24424099</v>
      </c>
    </row>
    <row r="35" spans="1:27" ht="12.75">
      <c r="A35" s="5" t="s">
        <v>38</v>
      </c>
      <c r="B35" s="3"/>
      <c r="C35" s="22"/>
      <c r="D35" s="22"/>
      <c r="E35" s="23">
        <v>84705221</v>
      </c>
      <c r="F35" s="24">
        <v>99943827</v>
      </c>
      <c r="G35" s="24">
        <v>61354</v>
      </c>
      <c r="H35" s="24">
        <v>110076</v>
      </c>
      <c r="I35" s="24">
        <v>91338</v>
      </c>
      <c r="J35" s="24">
        <v>262768</v>
      </c>
      <c r="K35" s="24">
        <v>96898</v>
      </c>
      <c r="L35" s="24">
        <v>697156</v>
      </c>
      <c r="M35" s="24">
        <v>266276</v>
      </c>
      <c r="N35" s="24">
        <v>1060330</v>
      </c>
      <c r="O35" s="24">
        <v>31162</v>
      </c>
      <c r="P35" s="24">
        <v>89388</v>
      </c>
      <c r="Q35" s="24">
        <v>80431</v>
      </c>
      <c r="R35" s="24">
        <v>200981</v>
      </c>
      <c r="S35" s="24"/>
      <c r="T35" s="24"/>
      <c r="U35" s="24"/>
      <c r="V35" s="24"/>
      <c r="W35" s="24">
        <v>1524079</v>
      </c>
      <c r="X35" s="24">
        <v>69877339</v>
      </c>
      <c r="Y35" s="24">
        <v>-68353260</v>
      </c>
      <c r="Z35" s="6">
        <v>-97.82</v>
      </c>
      <c r="AA35" s="22">
        <v>99943827</v>
      </c>
    </row>
    <row r="36" spans="1:27" ht="12.75">
      <c r="A36" s="5" t="s">
        <v>39</v>
      </c>
      <c r="B36" s="3"/>
      <c r="C36" s="22"/>
      <c r="D36" s="22"/>
      <c r="E36" s="23">
        <v>8432219</v>
      </c>
      <c r="F36" s="24">
        <v>8360824</v>
      </c>
      <c r="G36" s="24">
        <v>2867</v>
      </c>
      <c r="H36" s="24">
        <v>4492</v>
      </c>
      <c r="I36" s="24">
        <v>9116</v>
      </c>
      <c r="J36" s="24">
        <v>16475</v>
      </c>
      <c r="K36" s="24">
        <v>9765</v>
      </c>
      <c r="L36" s="24">
        <v>32137</v>
      </c>
      <c r="M36" s="24">
        <v>5606</v>
      </c>
      <c r="N36" s="24">
        <v>47508</v>
      </c>
      <c r="O36" s="24">
        <v>4324</v>
      </c>
      <c r="P36" s="24">
        <v>7846</v>
      </c>
      <c r="Q36" s="24">
        <v>10204</v>
      </c>
      <c r="R36" s="24">
        <v>22374</v>
      </c>
      <c r="S36" s="24"/>
      <c r="T36" s="24"/>
      <c r="U36" s="24"/>
      <c r="V36" s="24"/>
      <c r="W36" s="24">
        <v>86357</v>
      </c>
      <c r="X36" s="24">
        <v>6295607</v>
      </c>
      <c r="Y36" s="24">
        <v>-6209250</v>
      </c>
      <c r="Z36" s="6">
        <v>-98.63</v>
      </c>
      <c r="AA36" s="22">
        <v>8360824</v>
      </c>
    </row>
    <row r="37" spans="1:27" ht="12.75">
      <c r="A37" s="5" t="s">
        <v>40</v>
      </c>
      <c r="B37" s="3"/>
      <c r="C37" s="25"/>
      <c r="D37" s="25"/>
      <c r="E37" s="26"/>
      <c r="F37" s="27">
        <v>1178980</v>
      </c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>
        <v>471592</v>
      </c>
      <c r="Y37" s="27">
        <v>-471592</v>
      </c>
      <c r="Z37" s="7">
        <v>-100</v>
      </c>
      <c r="AA37" s="25">
        <v>1178980</v>
      </c>
    </row>
    <row r="38" spans="1:27" ht="12.75">
      <c r="A38" s="2" t="s">
        <v>41</v>
      </c>
      <c r="B38" s="8"/>
      <c r="C38" s="19">
        <f aca="true" t="shared" si="7" ref="C38:Y38">SUM(C39:C41)</f>
        <v>0</v>
      </c>
      <c r="D38" s="19">
        <f>SUM(D39:D41)</f>
        <v>0</v>
      </c>
      <c r="E38" s="20">
        <f t="shared" si="7"/>
        <v>90468814</v>
      </c>
      <c r="F38" s="21">
        <f t="shared" si="7"/>
        <v>85550283</v>
      </c>
      <c r="G38" s="21">
        <f t="shared" si="7"/>
        <v>91253</v>
      </c>
      <c r="H38" s="21">
        <f t="shared" si="7"/>
        <v>352097</v>
      </c>
      <c r="I38" s="21">
        <f t="shared" si="7"/>
        <v>180141</v>
      </c>
      <c r="J38" s="21">
        <f t="shared" si="7"/>
        <v>623491</v>
      </c>
      <c r="K38" s="21">
        <f t="shared" si="7"/>
        <v>7524360</v>
      </c>
      <c r="L38" s="21">
        <f t="shared" si="7"/>
        <v>455569</v>
      </c>
      <c r="M38" s="21">
        <f t="shared" si="7"/>
        <v>205868</v>
      </c>
      <c r="N38" s="21">
        <f t="shared" si="7"/>
        <v>8185797</v>
      </c>
      <c r="O38" s="21">
        <f t="shared" si="7"/>
        <v>347828</v>
      </c>
      <c r="P38" s="21">
        <f t="shared" si="7"/>
        <v>10909604</v>
      </c>
      <c r="Q38" s="21">
        <f t="shared" si="7"/>
        <v>234969</v>
      </c>
      <c r="R38" s="21">
        <f t="shared" si="7"/>
        <v>11492401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20301689</v>
      </c>
      <c r="X38" s="21">
        <f t="shared" si="7"/>
        <v>66431347</v>
      </c>
      <c r="Y38" s="21">
        <f t="shared" si="7"/>
        <v>-46129658</v>
      </c>
      <c r="Z38" s="4">
        <f>+IF(X38&lt;&gt;0,+(Y38/X38)*100,0)</f>
        <v>-69.43959453358669</v>
      </c>
      <c r="AA38" s="19">
        <f>SUM(AA39:AA41)</f>
        <v>85550283</v>
      </c>
    </row>
    <row r="39" spans="1:27" ht="12.75">
      <c r="A39" s="5" t="s">
        <v>42</v>
      </c>
      <c r="B39" s="3"/>
      <c r="C39" s="22"/>
      <c r="D39" s="22"/>
      <c r="E39" s="23">
        <v>70070318</v>
      </c>
      <c r="F39" s="24">
        <v>55024273</v>
      </c>
      <c r="G39" s="24">
        <v>27784</v>
      </c>
      <c r="H39" s="24">
        <v>210169</v>
      </c>
      <c r="I39" s="24">
        <v>28505</v>
      </c>
      <c r="J39" s="24">
        <v>266458</v>
      </c>
      <c r="K39" s="24">
        <v>7185351</v>
      </c>
      <c r="L39" s="24">
        <v>255597</v>
      </c>
      <c r="M39" s="24">
        <v>97869</v>
      </c>
      <c r="N39" s="24">
        <v>7538817</v>
      </c>
      <c r="O39" s="24">
        <v>273153</v>
      </c>
      <c r="P39" s="24">
        <v>10762254</v>
      </c>
      <c r="Q39" s="24">
        <v>27880</v>
      </c>
      <c r="R39" s="24">
        <v>11063287</v>
      </c>
      <c r="S39" s="24"/>
      <c r="T39" s="24"/>
      <c r="U39" s="24"/>
      <c r="V39" s="24"/>
      <c r="W39" s="24">
        <v>18868562</v>
      </c>
      <c r="X39" s="24">
        <v>46884415</v>
      </c>
      <c r="Y39" s="24">
        <v>-28015853</v>
      </c>
      <c r="Z39" s="6">
        <v>-59.76</v>
      </c>
      <c r="AA39" s="22">
        <v>55024273</v>
      </c>
    </row>
    <row r="40" spans="1:27" ht="12.75">
      <c r="A40" s="5" t="s">
        <v>43</v>
      </c>
      <c r="B40" s="3"/>
      <c r="C40" s="22"/>
      <c r="D40" s="22"/>
      <c r="E40" s="23">
        <v>3038632</v>
      </c>
      <c r="F40" s="24">
        <v>26698651</v>
      </c>
      <c r="G40" s="24">
        <v>3209</v>
      </c>
      <c r="H40" s="24">
        <v>6520</v>
      </c>
      <c r="I40" s="24"/>
      <c r="J40" s="24">
        <v>9729</v>
      </c>
      <c r="K40" s="24">
        <v>182000</v>
      </c>
      <c r="L40" s="24"/>
      <c r="M40" s="24"/>
      <c r="N40" s="24">
        <v>182000</v>
      </c>
      <c r="O40" s="24"/>
      <c r="P40" s="24">
        <v>29000</v>
      </c>
      <c r="Q40" s="24"/>
      <c r="R40" s="24">
        <v>29000</v>
      </c>
      <c r="S40" s="24"/>
      <c r="T40" s="24"/>
      <c r="U40" s="24"/>
      <c r="V40" s="24"/>
      <c r="W40" s="24">
        <v>220729</v>
      </c>
      <c r="X40" s="24">
        <v>11490021</v>
      </c>
      <c r="Y40" s="24">
        <v>-11269292</v>
      </c>
      <c r="Z40" s="6">
        <v>-98.08</v>
      </c>
      <c r="AA40" s="22">
        <v>26698651</v>
      </c>
    </row>
    <row r="41" spans="1:27" ht="12.75">
      <c r="A41" s="5" t="s">
        <v>44</v>
      </c>
      <c r="B41" s="3"/>
      <c r="C41" s="22"/>
      <c r="D41" s="22"/>
      <c r="E41" s="23">
        <v>17359864</v>
      </c>
      <c r="F41" s="24">
        <v>3827359</v>
      </c>
      <c r="G41" s="24">
        <v>60260</v>
      </c>
      <c r="H41" s="24">
        <v>135408</v>
      </c>
      <c r="I41" s="24">
        <v>151636</v>
      </c>
      <c r="J41" s="24">
        <v>347304</v>
      </c>
      <c r="K41" s="24">
        <v>157009</v>
      </c>
      <c r="L41" s="24">
        <v>199972</v>
      </c>
      <c r="M41" s="24">
        <v>107999</v>
      </c>
      <c r="N41" s="24">
        <v>464980</v>
      </c>
      <c r="O41" s="24">
        <v>74675</v>
      </c>
      <c r="P41" s="24">
        <v>118350</v>
      </c>
      <c r="Q41" s="24">
        <v>207089</v>
      </c>
      <c r="R41" s="24">
        <v>400114</v>
      </c>
      <c r="S41" s="24"/>
      <c r="T41" s="24"/>
      <c r="U41" s="24"/>
      <c r="V41" s="24"/>
      <c r="W41" s="24">
        <v>1212398</v>
      </c>
      <c r="X41" s="24">
        <v>8056911</v>
      </c>
      <c r="Y41" s="24">
        <v>-6844513</v>
      </c>
      <c r="Z41" s="6">
        <v>-84.95</v>
      </c>
      <c r="AA41" s="22">
        <v>3827359</v>
      </c>
    </row>
    <row r="42" spans="1:27" ht="12.75">
      <c r="A42" s="2" t="s">
        <v>45</v>
      </c>
      <c r="B42" s="8"/>
      <c r="C42" s="19">
        <f aca="true" t="shared" si="8" ref="C42:Y42">SUM(C43:C46)</f>
        <v>0</v>
      </c>
      <c r="D42" s="19">
        <f>SUM(D43:D46)</f>
        <v>0</v>
      </c>
      <c r="E42" s="20">
        <f t="shared" si="8"/>
        <v>1672666091</v>
      </c>
      <c r="F42" s="21">
        <f t="shared" si="8"/>
        <v>1475534476</v>
      </c>
      <c r="G42" s="21">
        <f t="shared" si="8"/>
        <v>116245420</v>
      </c>
      <c r="H42" s="21">
        <f t="shared" si="8"/>
        <v>-22610906</v>
      </c>
      <c r="I42" s="21">
        <f t="shared" si="8"/>
        <v>205358008</v>
      </c>
      <c r="J42" s="21">
        <f t="shared" si="8"/>
        <v>298992522</v>
      </c>
      <c r="K42" s="21">
        <f t="shared" si="8"/>
        <v>123113509</v>
      </c>
      <c r="L42" s="21">
        <f t="shared" si="8"/>
        <v>95387420</v>
      </c>
      <c r="M42" s="21">
        <f t="shared" si="8"/>
        <v>83879123</v>
      </c>
      <c r="N42" s="21">
        <f t="shared" si="8"/>
        <v>302380052</v>
      </c>
      <c r="O42" s="21">
        <f t="shared" si="8"/>
        <v>81330754</v>
      </c>
      <c r="P42" s="21">
        <f t="shared" si="8"/>
        <v>66811862</v>
      </c>
      <c r="Q42" s="21">
        <f t="shared" si="8"/>
        <v>61376999</v>
      </c>
      <c r="R42" s="21">
        <f t="shared" si="8"/>
        <v>209519615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810892189</v>
      </c>
      <c r="X42" s="21">
        <f t="shared" si="8"/>
        <v>1137562064</v>
      </c>
      <c r="Y42" s="21">
        <f t="shared" si="8"/>
        <v>-326669875</v>
      </c>
      <c r="Z42" s="4">
        <f>+IF(X42&lt;&gt;0,+(Y42/X42)*100,0)</f>
        <v>-28.7166639375555</v>
      </c>
      <c r="AA42" s="19">
        <f>SUM(AA43:AA46)</f>
        <v>1475534476</v>
      </c>
    </row>
    <row r="43" spans="1:27" ht="12.75">
      <c r="A43" s="5" t="s">
        <v>46</v>
      </c>
      <c r="B43" s="3"/>
      <c r="C43" s="22"/>
      <c r="D43" s="22"/>
      <c r="E43" s="23">
        <v>794514601</v>
      </c>
      <c r="F43" s="24">
        <v>684963496</v>
      </c>
      <c r="G43" s="24">
        <v>91013571</v>
      </c>
      <c r="H43" s="24">
        <v>-25023623</v>
      </c>
      <c r="I43" s="24">
        <v>173356735</v>
      </c>
      <c r="J43" s="24">
        <v>239346683</v>
      </c>
      <c r="K43" s="24">
        <v>57488674</v>
      </c>
      <c r="L43" s="24">
        <v>62641458</v>
      </c>
      <c r="M43" s="24">
        <v>51168186</v>
      </c>
      <c r="N43" s="24">
        <v>171298318</v>
      </c>
      <c r="O43" s="24">
        <v>44780139</v>
      </c>
      <c r="P43" s="24">
        <v>39224193</v>
      </c>
      <c r="Q43" s="24">
        <v>55778097</v>
      </c>
      <c r="R43" s="24">
        <v>139782429</v>
      </c>
      <c r="S43" s="24"/>
      <c r="T43" s="24"/>
      <c r="U43" s="24"/>
      <c r="V43" s="24"/>
      <c r="W43" s="24">
        <v>550427430</v>
      </c>
      <c r="X43" s="24">
        <v>529624802</v>
      </c>
      <c r="Y43" s="24">
        <v>20802628</v>
      </c>
      <c r="Z43" s="6">
        <v>3.93</v>
      </c>
      <c r="AA43" s="22">
        <v>684963496</v>
      </c>
    </row>
    <row r="44" spans="1:27" ht="12.75">
      <c r="A44" s="5" t="s">
        <v>47</v>
      </c>
      <c r="B44" s="3"/>
      <c r="C44" s="22"/>
      <c r="D44" s="22"/>
      <c r="E44" s="23">
        <v>440848798</v>
      </c>
      <c r="F44" s="24">
        <v>402731468</v>
      </c>
      <c r="G44" s="24">
        <v>24549218</v>
      </c>
      <c r="H44" s="24">
        <v>535776</v>
      </c>
      <c r="I44" s="24">
        <v>28895269</v>
      </c>
      <c r="J44" s="24">
        <v>53980263</v>
      </c>
      <c r="K44" s="24">
        <v>57895127</v>
      </c>
      <c r="L44" s="24">
        <v>27728408</v>
      </c>
      <c r="M44" s="24">
        <v>29006316</v>
      </c>
      <c r="N44" s="24">
        <v>114629851</v>
      </c>
      <c r="O44" s="24">
        <v>32602930</v>
      </c>
      <c r="P44" s="24">
        <v>26239111</v>
      </c>
      <c r="Q44" s="24">
        <v>334384</v>
      </c>
      <c r="R44" s="24">
        <v>59176425</v>
      </c>
      <c r="S44" s="24"/>
      <c r="T44" s="24"/>
      <c r="U44" s="24"/>
      <c r="V44" s="24"/>
      <c r="W44" s="24">
        <v>227786539</v>
      </c>
      <c r="X44" s="24">
        <v>306139397</v>
      </c>
      <c r="Y44" s="24">
        <v>-78352858</v>
      </c>
      <c r="Z44" s="6">
        <v>-25.59</v>
      </c>
      <c r="AA44" s="22">
        <v>402731468</v>
      </c>
    </row>
    <row r="45" spans="1:27" ht="12.75">
      <c r="A45" s="5" t="s">
        <v>48</v>
      </c>
      <c r="B45" s="3"/>
      <c r="C45" s="25"/>
      <c r="D45" s="25"/>
      <c r="E45" s="26">
        <v>309577522</v>
      </c>
      <c r="F45" s="27">
        <v>265233937</v>
      </c>
      <c r="G45" s="27">
        <v>502912</v>
      </c>
      <c r="H45" s="27">
        <v>889383</v>
      </c>
      <c r="I45" s="27">
        <v>2391542</v>
      </c>
      <c r="J45" s="27">
        <v>3783837</v>
      </c>
      <c r="K45" s="27">
        <v>6843618</v>
      </c>
      <c r="L45" s="27">
        <v>3340575</v>
      </c>
      <c r="M45" s="27">
        <v>3063704</v>
      </c>
      <c r="N45" s="27">
        <v>13247897</v>
      </c>
      <c r="O45" s="27">
        <v>3201713</v>
      </c>
      <c r="P45" s="27">
        <v>1002727</v>
      </c>
      <c r="Q45" s="27">
        <v>4065822</v>
      </c>
      <c r="R45" s="27">
        <v>8270262</v>
      </c>
      <c r="S45" s="27"/>
      <c r="T45" s="27"/>
      <c r="U45" s="27"/>
      <c r="V45" s="27"/>
      <c r="W45" s="27">
        <v>25301996</v>
      </c>
      <c r="X45" s="27">
        <v>211236733</v>
      </c>
      <c r="Y45" s="27">
        <v>-185934737</v>
      </c>
      <c r="Z45" s="7">
        <v>-88.02</v>
      </c>
      <c r="AA45" s="25">
        <v>265233937</v>
      </c>
    </row>
    <row r="46" spans="1:27" ht="12.75">
      <c r="A46" s="5" t="s">
        <v>49</v>
      </c>
      <c r="B46" s="3"/>
      <c r="C46" s="22"/>
      <c r="D46" s="22"/>
      <c r="E46" s="23">
        <v>127725170</v>
      </c>
      <c r="F46" s="24">
        <v>122605575</v>
      </c>
      <c r="G46" s="24">
        <v>179719</v>
      </c>
      <c r="H46" s="24">
        <v>987558</v>
      </c>
      <c r="I46" s="24">
        <v>714462</v>
      </c>
      <c r="J46" s="24">
        <v>1881739</v>
      </c>
      <c r="K46" s="24">
        <v>886090</v>
      </c>
      <c r="L46" s="24">
        <v>1676979</v>
      </c>
      <c r="M46" s="24">
        <v>640917</v>
      </c>
      <c r="N46" s="24">
        <v>3203986</v>
      </c>
      <c r="O46" s="24">
        <v>745972</v>
      </c>
      <c r="P46" s="24">
        <v>345831</v>
      </c>
      <c r="Q46" s="24">
        <v>1198696</v>
      </c>
      <c r="R46" s="24">
        <v>2290499</v>
      </c>
      <c r="S46" s="24"/>
      <c r="T46" s="24"/>
      <c r="U46" s="24"/>
      <c r="V46" s="24"/>
      <c r="W46" s="24">
        <v>7376224</v>
      </c>
      <c r="X46" s="24">
        <v>90561132</v>
      </c>
      <c r="Y46" s="24">
        <v>-83184908</v>
      </c>
      <c r="Z46" s="6">
        <v>-91.85</v>
      </c>
      <c r="AA46" s="22">
        <v>122605575</v>
      </c>
    </row>
    <row r="47" spans="1:27" ht="12.75">
      <c r="A47" s="2" t="s">
        <v>50</v>
      </c>
      <c r="B47" s="8" t="s">
        <v>51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/>
      <c r="AA47" s="19"/>
    </row>
    <row r="48" spans="1:27" ht="12.75">
      <c r="A48" s="9" t="s">
        <v>55</v>
      </c>
      <c r="B48" s="10" t="s">
        <v>56</v>
      </c>
      <c r="C48" s="40">
        <f aca="true" t="shared" si="9" ref="C48:Y48">+C28+C32+C38+C42+C47</f>
        <v>0</v>
      </c>
      <c r="D48" s="40">
        <f>+D28+D32+D38+D42+D47</f>
        <v>0</v>
      </c>
      <c r="E48" s="41">
        <f t="shared" si="9"/>
        <v>2415650298</v>
      </c>
      <c r="F48" s="42">
        <f t="shared" si="9"/>
        <v>2261495658</v>
      </c>
      <c r="G48" s="42">
        <f t="shared" si="9"/>
        <v>145346163</v>
      </c>
      <c r="H48" s="42">
        <f t="shared" si="9"/>
        <v>-13562858</v>
      </c>
      <c r="I48" s="42">
        <f t="shared" si="9"/>
        <v>240951337</v>
      </c>
      <c r="J48" s="42">
        <f t="shared" si="9"/>
        <v>372734642</v>
      </c>
      <c r="K48" s="42">
        <f t="shared" si="9"/>
        <v>176067573</v>
      </c>
      <c r="L48" s="42">
        <f t="shared" si="9"/>
        <v>128893222</v>
      </c>
      <c r="M48" s="42">
        <f t="shared" si="9"/>
        <v>117746929</v>
      </c>
      <c r="N48" s="42">
        <f t="shared" si="9"/>
        <v>422707724</v>
      </c>
      <c r="O48" s="42">
        <f t="shared" si="9"/>
        <v>126709020</v>
      </c>
      <c r="P48" s="42">
        <f t="shared" si="9"/>
        <v>104848455</v>
      </c>
      <c r="Q48" s="42">
        <f t="shared" si="9"/>
        <v>98042511</v>
      </c>
      <c r="R48" s="42">
        <f t="shared" si="9"/>
        <v>329599986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1125042352</v>
      </c>
      <c r="X48" s="42">
        <f t="shared" si="9"/>
        <v>1713121777</v>
      </c>
      <c r="Y48" s="42">
        <f t="shared" si="9"/>
        <v>-588079425</v>
      </c>
      <c r="Z48" s="43">
        <f>+IF(X48&lt;&gt;0,+(Y48/X48)*100,0)</f>
        <v>-34.32794054079671</v>
      </c>
      <c r="AA48" s="40">
        <f>+AA28+AA32+AA38+AA42+AA47</f>
        <v>2261495658</v>
      </c>
    </row>
    <row r="49" spans="1:27" ht="12.75">
      <c r="A49" s="14" t="s">
        <v>76</v>
      </c>
      <c r="B49" s="15"/>
      <c r="C49" s="44">
        <f aca="true" t="shared" si="10" ref="C49:Y49">+C25-C48</f>
        <v>0</v>
      </c>
      <c r="D49" s="44">
        <f>+D25-D48</f>
        <v>0</v>
      </c>
      <c r="E49" s="45">
        <f t="shared" si="10"/>
        <v>-309921554</v>
      </c>
      <c r="F49" s="46">
        <f t="shared" si="10"/>
        <v>84716748</v>
      </c>
      <c r="G49" s="46">
        <f t="shared" si="10"/>
        <v>126158754</v>
      </c>
      <c r="H49" s="46">
        <f t="shared" si="10"/>
        <v>164130436</v>
      </c>
      <c r="I49" s="46">
        <f t="shared" si="10"/>
        <v>-95505727</v>
      </c>
      <c r="J49" s="46">
        <f t="shared" si="10"/>
        <v>194783463</v>
      </c>
      <c r="K49" s="46">
        <f t="shared" si="10"/>
        <v>-31079401</v>
      </c>
      <c r="L49" s="46">
        <f t="shared" si="10"/>
        <v>24246977</v>
      </c>
      <c r="M49" s="46">
        <f t="shared" si="10"/>
        <v>99766431</v>
      </c>
      <c r="N49" s="46">
        <f t="shared" si="10"/>
        <v>92934007</v>
      </c>
      <c r="O49" s="46">
        <f t="shared" si="10"/>
        <v>18882634</v>
      </c>
      <c r="P49" s="46">
        <f t="shared" si="10"/>
        <v>68636579</v>
      </c>
      <c r="Q49" s="46">
        <f t="shared" si="10"/>
        <v>102508071</v>
      </c>
      <c r="R49" s="46">
        <f t="shared" si="10"/>
        <v>190027284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477744754</v>
      </c>
      <c r="X49" s="46">
        <f>IF(F25=F48,0,X25-X48)</f>
        <v>16477095</v>
      </c>
      <c r="Y49" s="46">
        <f t="shared" si="10"/>
        <v>461267659</v>
      </c>
      <c r="Z49" s="47">
        <f>+IF(X49&lt;&gt;0,+(Y49/X49)*100,0)</f>
        <v>2799.4477121118744</v>
      </c>
      <c r="AA49" s="44">
        <f>+AA25-AA48</f>
        <v>84716748</v>
      </c>
    </row>
    <row r="50" spans="1:27" ht="12.75">
      <c r="A50" s="16" t="s">
        <v>77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2.75">
      <c r="A51" s="17" t="s">
        <v>78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2.75">
      <c r="A52" s="18" t="s">
        <v>79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2.75">
      <c r="A53" s="17" t="s">
        <v>80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81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2.7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2.7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2.7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2.7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2.7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2.7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cellComments="atEnd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Elsabe Rossouw</cp:lastModifiedBy>
  <dcterms:created xsi:type="dcterms:W3CDTF">2020-05-18T20:50:00Z</dcterms:created>
  <dcterms:modified xsi:type="dcterms:W3CDTF">2020-05-18T20:50:52Z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7177</vt:i4>
  </property>
  <property fmtid="{D5CDD505-2E9C-101B-9397-08002B2CF9AE}" pid="3" name="Personal Use">
    <vt:lpwstr>1</vt:lpwstr>
  </property>
</Properties>
</file>